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 activeTab="2"/>
  </bookViews>
  <sheets>
    <sheet name="Tandem_ASIS_0m" sheetId="1" r:id="rId1"/>
    <sheet name="Tandem_ASIS-1m" sheetId="2" r:id="rId2"/>
    <sheet name="Tandem_ASIS_1m" sheetId="3" r:id="rId3"/>
  </sheets>
  <definedNames>
    <definedName name="Tandem_ASIS_0m_1" localSheetId="0">Tandem_ASIS_0m!$B$3:$S$75</definedName>
    <definedName name="Tandem_ASIS_1m" localSheetId="2">Tandem_ASIS_1m!$B$4:$S$78</definedName>
    <definedName name="Tandem_ASIS_1m" localSheetId="1">'Tandem_ASIS-1m'!$B$3:$S$78</definedName>
  </definedNames>
  <calcPr calcId="145621"/>
</workbook>
</file>

<file path=xl/calcChain.xml><?xml version="1.0" encoding="utf-8"?>
<calcChain xmlns="http://schemas.openxmlformats.org/spreadsheetml/2006/main">
  <c r="AC35" i="1" l="1"/>
  <c r="AE35" i="1" s="1"/>
  <c r="AB35" i="1"/>
  <c r="AA35" i="1"/>
  <c r="AC34" i="1"/>
  <c r="AE34" i="1" s="1"/>
  <c r="AA34" i="1"/>
  <c r="AB34" i="1" s="1"/>
  <c r="AA33" i="1"/>
  <c r="AC33" i="1" s="1"/>
  <c r="AA32" i="1"/>
  <c r="AC32" i="1" s="1"/>
  <c r="AC31" i="1"/>
  <c r="AE31" i="1" s="1"/>
  <c r="AB31" i="1"/>
  <c r="AA31" i="1"/>
  <c r="AC30" i="1"/>
  <c r="AE30" i="1" s="1"/>
  <c r="AA30" i="1"/>
  <c r="AB30" i="1" s="1"/>
  <c r="AA29" i="1"/>
  <c r="AC29" i="1" s="1"/>
  <c r="AA28" i="1"/>
  <c r="AC28" i="1" s="1"/>
  <c r="AC27" i="1"/>
  <c r="AE27" i="1" s="1"/>
  <c r="AB27" i="1"/>
  <c r="AA27" i="1"/>
  <c r="AC26" i="1"/>
  <c r="AE26" i="1" s="1"/>
  <c r="AA26" i="1"/>
  <c r="AB26" i="1" s="1"/>
  <c r="AA25" i="1"/>
  <c r="AC25" i="1" s="1"/>
  <c r="AA35" i="2"/>
  <c r="AC35" i="2" s="1"/>
  <c r="AA34" i="2"/>
  <c r="AC34" i="2" s="1"/>
  <c r="AA33" i="2"/>
  <c r="AC33" i="2" s="1"/>
  <c r="AC32" i="2"/>
  <c r="AE32" i="2" s="1"/>
  <c r="AA32" i="2"/>
  <c r="AB32" i="2" s="1"/>
  <c r="AA31" i="2"/>
  <c r="AC31" i="2" s="1"/>
  <c r="AA30" i="2"/>
  <c r="AC30" i="2" s="1"/>
  <c r="AC29" i="2"/>
  <c r="AE29" i="2" s="1"/>
  <c r="AB29" i="2"/>
  <c r="AA29" i="2"/>
  <c r="AA28" i="2"/>
  <c r="AC28" i="2" s="1"/>
  <c r="AA27" i="2"/>
  <c r="AC27" i="2" s="1"/>
  <c r="AA26" i="2"/>
  <c r="AC26" i="2" s="1"/>
  <c r="AA25" i="2"/>
  <c r="AC25" i="2" s="1"/>
  <c r="AB26" i="3"/>
  <c r="AB27" i="3"/>
  <c r="AB28" i="3"/>
  <c r="AB29" i="3"/>
  <c r="AB30" i="3"/>
  <c r="AB31" i="3"/>
  <c r="AB32" i="3"/>
  <c r="AB33" i="3"/>
  <c r="AB34" i="3"/>
  <c r="AB35" i="3"/>
  <c r="AB25" i="3"/>
  <c r="AA35" i="3"/>
  <c r="AC35" i="3" s="1"/>
  <c r="AA34" i="3"/>
  <c r="AC34" i="3" s="1"/>
  <c r="AA33" i="3"/>
  <c r="AC33" i="3" s="1"/>
  <c r="AA32" i="3"/>
  <c r="AC32" i="3" s="1"/>
  <c r="AA31" i="3"/>
  <c r="AC31" i="3" s="1"/>
  <c r="AA30" i="3"/>
  <c r="AC30" i="3" s="1"/>
  <c r="AA29" i="3"/>
  <c r="AC29" i="3" s="1"/>
  <c r="AA28" i="3"/>
  <c r="AC28" i="3" s="1"/>
  <c r="AA27" i="3"/>
  <c r="AC27" i="3" s="1"/>
  <c r="AA26" i="3"/>
  <c r="AC26" i="3" s="1"/>
  <c r="AA25" i="3"/>
  <c r="AC25" i="3" s="1"/>
  <c r="N1" i="2"/>
  <c r="N1" i="1"/>
  <c r="X5" i="3"/>
  <c r="W8" i="3" s="1"/>
  <c r="X5" i="2"/>
  <c r="V10" i="2" s="1"/>
  <c r="X5" i="1"/>
  <c r="V9" i="1" s="1"/>
  <c r="AA7" i="3"/>
  <c r="X4" i="3"/>
  <c r="AA7" i="2"/>
  <c r="X4" i="2"/>
  <c r="AA7" i="1"/>
  <c r="X4" i="1"/>
  <c r="AE33" i="1" l="1"/>
  <c r="AD33" i="1"/>
  <c r="AD32" i="1"/>
  <c r="AE32" i="1"/>
  <c r="AD28" i="1"/>
  <c r="AE28" i="1"/>
  <c r="AE29" i="1"/>
  <c r="AD29" i="1"/>
  <c r="AE25" i="1"/>
  <c r="AD25" i="1"/>
  <c r="AD26" i="1"/>
  <c r="AB28" i="1"/>
  <c r="AD34" i="1"/>
  <c r="AB25" i="1"/>
  <c r="AD31" i="1"/>
  <c r="AB33" i="1"/>
  <c r="AD30" i="1"/>
  <c r="AB32" i="1"/>
  <c r="AD27" i="1"/>
  <c r="AB29" i="1"/>
  <c r="AD35" i="1"/>
  <c r="AE27" i="2"/>
  <c r="AD27" i="2"/>
  <c r="AE28" i="2"/>
  <c r="AD28" i="2"/>
  <c r="AE33" i="2"/>
  <c r="AD33" i="2"/>
  <c r="AE34" i="2"/>
  <c r="AD34" i="2"/>
  <c r="AD35" i="2"/>
  <c r="AE35" i="2"/>
  <c r="AD30" i="2"/>
  <c r="AE30" i="2"/>
  <c r="AE25" i="2"/>
  <c r="AD25" i="2"/>
  <c r="AE31" i="2"/>
  <c r="AD31" i="2"/>
  <c r="AE26" i="2"/>
  <c r="AD26" i="2"/>
  <c r="AB26" i="2"/>
  <c r="AD32" i="2"/>
  <c r="AB34" i="2"/>
  <c r="AD29" i="2"/>
  <c r="AB31" i="2"/>
  <c r="AB28" i="2"/>
  <c r="AB25" i="2"/>
  <c r="AB33" i="2"/>
  <c r="AB30" i="2"/>
  <c r="AB27" i="2"/>
  <c r="AB35" i="2"/>
  <c r="AE26" i="3"/>
  <c r="AD26" i="3"/>
  <c r="AE27" i="3"/>
  <c r="AD27" i="3"/>
  <c r="AE28" i="3"/>
  <c r="AD28" i="3"/>
  <c r="AE29" i="3"/>
  <c r="AD29" i="3"/>
  <c r="AE30" i="3"/>
  <c r="AD30" i="3"/>
  <c r="AE31" i="3"/>
  <c r="AD31" i="3"/>
  <c r="AE34" i="3"/>
  <c r="AD34" i="3"/>
  <c r="AE35" i="3"/>
  <c r="AD35" i="3"/>
  <c r="AE32" i="3"/>
  <c r="AD32" i="3"/>
  <c r="AE25" i="3"/>
  <c r="AD25" i="3"/>
  <c r="AE33" i="3"/>
  <c r="AD33" i="3"/>
  <c r="V8" i="3"/>
  <c r="W53" i="2"/>
  <c r="W49" i="2"/>
  <c r="W45" i="2"/>
  <c r="W41" i="2"/>
  <c r="W37" i="2"/>
  <c r="W33" i="2"/>
  <c r="W29" i="2"/>
  <c r="W25" i="2"/>
  <c r="W21" i="2"/>
  <c r="W17" i="2"/>
  <c r="W13" i="2"/>
  <c r="W9" i="2"/>
  <c r="V53" i="2"/>
  <c r="V49" i="2"/>
  <c r="V41" i="2"/>
  <c r="V33" i="2"/>
  <c r="V25" i="2"/>
  <c r="V21" i="2"/>
  <c r="V17" i="2"/>
  <c r="V13" i="2"/>
  <c r="V9" i="2"/>
  <c r="W52" i="2"/>
  <c r="W48" i="2"/>
  <c r="W44" i="2"/>
  <c r="W40" i="2"/>
  <c r="W36" i="2"/>
  <c r="W32" i="2"/>
  <c r="W28" i="2"/>
  <c r="W24" i="2"/>
  <c r="W20" i="2"/>
  <c r="W16" i="2"/>
  <c r="W12" i="2"/>
  <c r="V52" i="2"/>
  <c r="AC7" i="2" s="1"/>
  <c r="V48" i="2"/>
  <c r="V44" i="2"/>
  <c r="V40" i="2"/>
  <c r="V36" i="2"/>
  <c r="V32" i="2"/>
  <c r="V28" i="2"/>
  <c r="V24" i="2"/>
  <c r="V20" i="2"/>
  <c r="V16" i="2"/>
  <c r="V12" i="2"/>
  <c r="W51" i="2"/>
  <c r="W47" i="2"/>
  <c r="W43" i="2"/>
  <c r="W39" i="2"/>
  <c r="W35" i="2"/>
  <c r="W31" i="2"/>
  <c r="W27" i="2"/>
  <c r="W23" i="2"/>
  <c r="W19" i="2"/>
  <c r="W15" i="2"/>
  <c r="W11" i="2"/>
  <c r="V45" i="2"/>
  <c r="V37" i="2"/>
  <c r="V29" i="2"/>
  <c r="V8" i="2"/>
  <c r="V51" i="2"/>
  <c r="V47" i="2"/>
  <c r="V43" i="2"/>
  <c r="V39" i="2"/>
  <c r="V35" i="2"/>
  <c r="V31" i="2"/>
  <c r="V27" i="2"/>
  <c r="V23" i="2"/>
  <c r="V19" i="2"/>
  <c r="V15" i="2"/>
  <c r="V11" i="2"/>
  <c r="W54" i="2"/>
  <c r="W50" i="2"/>
  <c r="W46" i="2"/>
  <c r="W42" i="2"/>
  <c r="W38" i="2"/>
  <c r="W34" i="2"/>
  <c r="W30" i="2"/>
  <c r="W26" i="2"/>
  <c r="W22" i="2"/>
  <c r="W18" i="2"/>
  <c r="W14" i="2"/>
  <c r="W10" i="2"/>
  <c r="V54" i="2"/>
  <c r="V50" i="2"/>
  <c r="V46" i="2"/>
  <c r="V42" i="2"/>
  <c r="V38" i="2"/>
  <c r="V34" i="2"/>
  <c r="V30" i="2"/>
  <c r="V26" i="2"/>
  <c r="V22" i="2"/>
  <c r="V18" i="2"/>
  <c r="V14" i="2"/>
  <c r="W52" i="1"/>
  <c r="AC7" i="1" s="1"/>
  <c r="W48" i="1"/>
  <c r="W44" i="1"/>
  <c r="W40" i="1"/>
  <c r="W36" i="1"/>
  <c r="W32" i="1"/>
  <c r="W28" i="1"/>
  <c r="W24" i="1"/>
  <c r="W20" i="1"/>
  <c r="W16" i="1"/>
  <c r="W12" i="1"/>
  <c r="V48" i="1"/>
  <c r="V44" i="1"/>
  <c r="V36" i="1"/>
  <c r="V28" i="1"/>
  <c r="V20" i="1"/>
  <c r="V12" i="1"/>
  <c r="V8" i="1"/>
  <c r="W51" i="1"/>
  <c r="W47" i="1"/>
  <c r="W43" i="1"/>
  <c r="W39" i="1"/>
  <c r="W35" i="1"/>
  <c r="W31" i="1"/>
  <c r="W27" i="1"/>
  <c r="W23" i="1"/>
  <c r="W19" i="1"/>
  <c r="W15" i="1"/>
  <c r="W11" i="1"/>
  <c r="W8" i="1"/>
  <c r="V51" i="1"/>
  <c r="V47" i="1"/>
  <c r="V43" i="1"/>
  <c r="V39" i="1"/>
  <c r="V35" i="1"/>
  <c r="V31" i="1"/>
  <c r="V27" i="1"/>
  <c r="V23" i="1"/>
  <c r="V19" i="1"/>
  <c r="V15" i="1"/>
  <c r="V11" i="1"/>
  <c r="W54" i="1"/>
  <c r="W50" i="1"/>
  <c r="W46" i="1"/>
  <c r="W42" i="1"/>
  <c r="W38" i="1"/>
  <c r="W34" i="1"/>
  <c r="W30" i="1"/>
  <c r="W26" i="1"/>
  <c r="W22" i="1"/>
  <c r="W18" i="1"/>
  <c r="W14" i="1"/>
  <c r="W10" i="1"/>
  <c r="V52" i="1"/>
  <c r="V40" i="1"/>
  <c r="V32" i="1"/>
  <c r="V24" i="1"/>
  <c r="V16" i="1"/>
  <c r="V54" i="1"/>
  <c r="V50" i="1"/>
  <c r="V46" i="1"/>
  <c r="V42" i="1"/>
  <c r="V38" i="1"/>
  <c r="V34" i="1"/>
  <c r="V30" i="1"/>
  <c r="V26" i="1"/>
  <c r="V22" i="1"/>
  <c r="V18" i="1"/>
  <c r="V14" i="1"/>
  <c r="V10" i="1"/>
  <c r="W53" i="1"/>
  <c r="W49" i="1"/>
  <c r="W45" i="1"/>
  <c r="W41" i="1"/>
  <c r="W37" i="1"/>
  <c r="W33" i="1"/>
  <c r="W29" i="1"/>
  <c r="W25" i="1"/>
  <c r="W21" i="1"/>
  <c r="W17" i="1"/>
  <c r="W13" i="1"/>
  <c r="W9" i="1"/>
  <c r="V53" i="1"/>
  <c r="V49" i="1"/>
  <c r="V45" i="1"/>
  <c r="V41" i="1"/>
  <c r="V37" i="1"/>
  <c r="V33" i="1"/>
  <c r="V29" i="1"/>
  <c r="V25" i="1"/>
  <c r="V21" i="1"/>
  <c r="V17" i="1"/>
  <c r="V13" i="1"/>
  <c r="W9" i="3"/>
  <c r="W13" i="3"/>
  <c r="W17" i="3"/>
  <c r="W21" i="3"/>
  <c r="W25" i="3"/>
  <c r="W29" i="3"/>
  <c r="W33" i="3"/>
  <c r="W37" i="3"/>
  <c r="W41" i="3"/>
  <c r="W45" i="3"/>
  <c r="W49" i="3"/>
  <c r="W53" i="3"/>
  <c r="W10" i="3"/>
  <c r="W14" i="3"/>
  <c r="W18" i="3"/>
  <c r="W22" i="3"/>
  <c r="W26" i="3"/>
  <c r="W30" i="3"/>
  <c r="W34" i="3"/>
  <c r="W38" i="3"/>
  <c r="W42" i="3"/>
  <c r="W46" i="3"/>
  <c r="W50" i="3"/>
  <c r="W28" i="3"/>
  <c r="W48" i="3"/>
  <c r="V9" i="3"/>
  <c r="V25" i="3"/>
  <c r="V37" i="3"/>
  <c r="V49" i="3"/>
  <c r="V10" i="3"/>
  <c r="V14" i="3"/>
  <c r="V18" i="3"/>
  <c r="V22" i="3"/>
  <c r="V26" i="3"/>
  <c r="V30" i="3"/>
  <c r="V34" i="3"/>
  <c r="V38" i="3"/>
  <c r="V42" i="3"/>
  <c r="V46" i="3"/>
  <c r="V50" i="3"/>
  <c r="W16" i="3"/>
  <c r="W32" i="3"/>
  <c r="W40" i="3"/>
  <c r="W52" i="3"/>
  <c r="V17" i="3"/>
  <c r="V33" i="3"/>
  <c r="V45" i="3"/>
  <c r="V11" i="3"/>
  <c r="V15" i="3"/>
  <c r="V19" i="3"/>
  <c r="V23" i="3"/>
  <c r="V27" i="3"/>
  <c r="V31" i="3"/>
  <c r="V35" i="3"/>
  <c r="V39" i="3"/>
  <c r="V43" i="3"/>
  <c r="V47" i="3"/>
  <c r="V51" i="3"/>
  <c r="AC7" i="3" s="1"/>
  <c r="W11" i="3"/>
  <c r="W15" i="3"/>
  <c r="W19" i="3"/>
  <c r="W23" i="3"/>
  <c r="W27" i="3"/>
  <c r="W31" i="3"/>
  <c r="W35" i="3"/>
  <c r="W39" i="3"/>
  <c r="W43" i="3"/>
  <c r="W47" i="3"/>
  <c r="W51" i="3"/>
  <c r="AD7" i="3" s="1"/>
  <c r="V12" i="3"/>
  <c r="V16" i="3"/>
  <c r="V20" i="3"/>
  <c r="V24" i="3"/>
  <c r="V28" i="3"/>
  <c r="V32" i="3"/>
  <c r="V36" i="3"/>
  <c r="V40" i="3"/>
  <c r="V44" i="3"/>
  <c r="V48" i="3"/>
  <c r="V52" i="3"/>
  <c r="W12" i="3"/>
  <c r="W20" i="3"/>
  <c r="W24" i="3"/>
  <c r="W36" i="3"/>
  <c r="W44" i="3"/>
  <c r="V13" i="3"/>
  <c r="V21" i="3"/>
  <c r="V29" i="3"/>
  <c r="V41" i="3"/>
  <c r="V53" i="3"/>
  <c r="V54" i="3"/>
  <c r="W54" i="3"/>
  <c r="AD7" i="2"/>
  <c r="W8" i="2"/>
  <c r="AB7" i="1"/>
</calcChain>
</file>

<file path=xl/connections.xml><?xml version="1.0" encoding="utf-8"?>
<connections xmlns="http://schemas.openxmlformats.org/spreadsheetml/2006/main">
  <connection id="1" name="Tandem_ASIS_0m" type="6" refreshedVersion="4" background="1" saveData="1">
    <textPr codePage="737" sourceFile="C:\Users\Theo\Documents\Demokritos\Beam Transport\tsoupas\Tandem_ASIS_0m.txt" delimited="0">
      <textFields count="18">
        <textField/>
        <textField position="6"/>
        <textField position="13"/>
        <textField position="23"/>
        <textField position="30"/>
        <textField position="38"/>
        <textField position="47"/>
        <textField position="56"/>
        <textField position="61"/>
        <textField position="69"/>
        <textField position="75"/>
        <textField position="82"/>
        <textField position="91"/>
        <textField position="99"/>
        <textField position="109"/>
        <textField position="114"/>
        <textField position="121"/>
        <textField position="128"/>
      </textFields>
    </textPr>
  </connection>
  <connection id="2" name="Tandem_ASIS_1m" type="6" refreshedVersion="4" background="1" saveData="1">
    <textPr codePage="737" sourceFile="C:\Users\Theo\Documents\Demokritos\Beam Transport\tsoupas\Tandem_ASIS_1m.txt" delimited="0">
      <textFields count="18">
        <textField/>
        <textField position="6"/>
        <textField position="13"/>
        <textField position="23"/>
        <textField position="32"/>
        <textField position="38"/>
        <textField position="45"/>
        <textField position="53"/>
        <textField position="62"/>
        <textField position="68"/>
        <textField position="74"/>
        <textField position="83"/>
        <textField position="89"/>
        <textField position="97"/>
        <textField position="104"/>
        <textField position="113"/>
        <textField position="120"/>
        <textField position="125"/>
      </textFields>
    </textPr>
  </connection>
  <connection id="3" name="Tandem_ASIS-1m" type="6" refreshedVersion="4" background="1" saveData="1">
    <textPr codePage="737" sourceFile="C:\Users\Theo\Documents\Demokritos\Beam Transport\tsoupas\Tandem_ASIS-1m.txt" delimited="0">
      <textFields count="18">
        <textField/>
        <textField position="6"/>
        <textField position="13"/>
        <textField position="23"/>
        <textField position="32"/>
        <textField position="38"/>
        <textField position="45"/>
        <textField position="53"/>
        <textField position="62"/>
        <textField position="68"/>
        <textField position="74"/>
        <textField position="83"/>
        <textField position="89"/>
        <textField position="97"/>
        <textField position="104"/>
        <textField position="113"/>
        <textField position="120"/>
        <textField position="125"/>
      </textFields>
    </textPr>
  </connection>
</connections>
</file>

<file path=xl/sharedStrings.xml><?xml version="1.0" encoding="utf-8"?>
<sst xmlns="http://schemas.openxmlformats.org/spreadsheetml/2006/main" count="974" uniqueCount="224">
  <si>
    <t>------</t>
  </si>
  <si>
    <t>-------</t>
  </si>
  <si>
    <t>--------</t>
  </si>
  <si>
    <t>---------</t>
  </si>
  <si>
    <t>-----</t>
  </si>
  <si>
    <t>ELEMENT</t>
  </si>
  <si>
    <t>SEQUENCE</t>
  </si>
  <si>
    <t>I</t>
  </si>
  <si>
    <t>H O R I</t>
  </si>
  <si>
    <t>Z O N T</t>
  </si>
  <si>
    <t>A L</t>
  </si>
  <si>
    <t>V E R</t>
  </si>
  <si>
    <t>T I C A</t>
  </si>
  <si>
    <t>L</t>
  </si>
  <si>
    <t>pos.</t>
  </si>
  <si>
    <t>elemen</t>
  </si>
  <si>
    <t>t occ.</t>
  </si>
  <si>
    <t>dist I</t>
  </si>
  <si>
    <t>mux</t>
  </si>
  <si>
    <t>x(co)</t>
  </si>
  <si>
    <t>px(co)</t>
  </si>
  <si>
    <t>Dx</t>
  </si>
  <si>
    <t>Dpx  I</t>
  </si>
  <si>
    <t>muy</t>
  </si>
  <si>
    <t>y(co)</t>
  </si>
  <si>
    <t>py(co)</t>
  </si>
  <si>
    <t>Dy</t>
  </si>
  <si>
    <t>Dpy</t>
  </si>
  <si>
    <t>no.</t>
  </si>
  <si>
    <t>name</t>
  </si>
  <si>
    <t>[m]  I</t>
  </si>
  <si>
    <t>[2pi]</t>
  </si>
  <si>
    <t>[mm]</t>
  </si>
  <si>
    <t>[.001]</t>
  </si>
  <si>
    <t>[m]</t>
  </si>
  <si>
    <t>[1]  I</t>
  </si>
  <si>
    <t>[1]</t>
  </si>
  <si>
    <t>begin</t>
  </si>
  <si>
    <t>TTT</t>
  </si>
  <si>
    <t>TEND</t>
  </si>
  <si>
    <t>DR12</t>
  </si>
  <si>
    <t>HEFC1</t>
  </si>
  <si>
    <t>DR13</t>
  </si>
  <si>
    <t>HEQ1</t>
  </si>
  <si>
    <t>DR14</t>
  </si>
  <si>
    <t>HEQ2</t>
  </si>
  <si>
    <t>DR15</t>
  </si>
  <si>
    <t>HEVC5</t>
  </si>
  <si>
    <t>DR16</t>
  </si>
  <si>
    <t>HEHC6</t>
  </si>
  <si>
    <t>DR17</t>
  </si>
  <si>
    <t>HEVC7</t>
  </si>
  <si>
    <t>DR18</t>
  </si>
  <si>
    <t>HEHC8</t>
  </si>
  <si>
    <t>DR19</t>
  </si>
  <si>
    <t>HESLIT</t>
  </si>
  <si>
    <t>DR20</t>
  </si>
  <si>
    <t>AM90</t>
  </si>
  <si>
    <t>DR21</t>
  </si>
  <si>
    <t>DR22</t>
  </si>
  <si>
    <t>HEFC2</t>
  </si>
  <si>
    <t>HEQ2A</t>
  </si>
  <si>
    <t>DR24A</t>
  </si>
  <si>
    <t>HEQ2B</t>
  </si>
  <si>
    <t>DR23</t>
  </si>
  <si>
    <t>HEQ3</t>
  </si>
  <si>
    <t>DR24</t>
  </si>
  <si>
    <t>HEQ4</t>
  </si>
  <si>
    <t>DR25</t>
  </si>
  <si>
    <t>SM</t>
  </si>
  <si>
    <t>ACHR</t>
  </si>
  <si>
    <t>DR26A</t>
  </si>
  <si>
    <t>HEQ4A</t>
  </si>
  <si>
    <t>DR26B</t>
  </si>
  <si>
    <t>HEQ4B</t>
  </si>
  <si>
    <t>DR26C</t>
  </si>
  <si>
    <t>DR26D</t>
  </si>
  <si>
    <t>HEQ5</t>
  </si>
  <si>
    <t>DR27</t>
  </si>
  <si>
    <t>HEQ6</t>
  </si>
  <si>
    <t>DR28A</t>
  </si>
  <si>
    <t>DR28B</t>
  </si>
  <si>
    <t>TARG</t>
  </si>
  <si>
    <t>QTAR</t>
  </si>
  <si>
    <t>XTRL1</t>
  </si>
  <si>
    <t>1 Opt5</t>
  </si>
  <si>
    <t>8.23/0</t>
  </si>
  <si>
    <t>Run:</t>
  </si>
  <si>
    <t>2  10</t>
  </si>
  <si>
    <t>Linea</t>
  </si>
  <si>
    <t>r latti</t>
  </si>
  <si>
    <t>TWISS</t>
  </si>
  <si>
    <t>lin</t>
  </si>
  <si>
    <t>e: TTT</t>
  </si>
  <si>
    <t>Delta</t>
  </si>
  <si>
    <t>(p)/p:</t>
  </si>
  <si>
    <t>symm: F</t>
  </si>
  <si>
    <t>sup</t>
  </si>
  <si>
    <t>er:   1</t>
  </si>
  <si>
    <t>page</t>
  </si>
  <si>
    <t>XTRL2</t>
  </si>
  <si>
    <t>XTRL3</t>
  </si>
  <si>
    <t>XTRL4</t>
  </si>
  <si>
    <t>end</t>
  </si>
  <si>
    <t>total</t>
  </si>
  <si>
    <t>length</t>
  </si>
  <si>
    <t>=</t>
  </si>
  <si>
    <t>x</t>
  </si>
  <si>
    <t>delta</t>
  </si>
  <si>
    <t>(s)</t>
  </si>
  <si>
    <t>ux</t>
  </si>
  <si>
    <t>dmuy</t>
  </si>
  <si>
    <t>be</t>
  </si>
  <si>
    <t>tax(max)</t>
  </si>
  <si>
    <t>(max)</t>
  </si>
  <si>
    <t>(r.m.s.)</t>
  </si>
  <si>
    <t>Beam Energy (MeV)</t>
  </si>
  <si>
    <t>Beam Mass (amu)</t>
  </si>
  <si>
    <t>Energy/amu</t>
  </si>
  <si>
    <r>
      <t>σ</t>
    </r>
    <r>
      <rPr>
        <vertAlign val="subscript"/>
        <sz val="11"/>
        <color theme="1"/>
        <rFont val="Calibri"/>
        <family val="2"/>
        <charset val="161"/>
        <scheme val="minor"/>
      </rPr>
      <t>x</t>
    </r>
    <r>
      <rPr>
        <sz val="11"/>
        <color theme="1"/>
        <rFont val="Calibri"/>
        <family val="2"/>
        <charset val="161"/>
        <scheme val="minor"/>
      </rPr>
      <t xml:space="preserve"> (mm)</t>
    </r>
  </si>
  <si>
    <r>
      <t>σ</t>
    </r>
    <r>
      <rPr>
        <vertAlign val="subscript"/>
        <sz val="11"/>
        <color theme="1"/>
        <rFont val="Calibri"/>
        <family val="2"/>
        <charset val="161"/>
        <scheme val="minor"/>
      </rPr>
      <t xml:space="preserve">y </t>
    </r>
    <r>
      <rPr>
        <sz val="11"/>
        <color theme="1"/>
        <rFont val="Calibri"/>
        <family val="2"/>
        <charset val="161"/>
        <scheme val="minor"/>
      </rPr>
      <t>(mm)</t>
    </r>
  </si>
  <si>
    <r>
      <t>ε</t>
    </r>
    <r>
      <rPr>
        <vertAlign val="subscript"/>
        <sz val="11"/>
        <color theme="1"/>
        <rFont val="Calibri"/>
        <family val="2"/>
        <charset val="161"/>
        <scheme val="minor"/>
      </rPr>
      <t xml:space="preserve">tandem </t>
    </r>
    <r>
      <rPr>
        <sz val="11"/>
        <color theme="1"/>
        <rFont val="Calibri"/>
        <family val="2"/>
        <charset val="161"/>
        <scheme val="minor"/>
      </rPr>
      <t>(m-rad)</t>
    </r>
  </si>
  <si>
    <t>Δp/p</t>
  </si>
  <si>
    <t>- - -</t>
  </si>
  <si>
    <t>- - - -</t>
  </si>
  <si>
    <t>- - - - -</t>
  </si>
  <si>
    <t>H</t>
  </si>
  <si>
    <t>O R I Z</t>
  </si>
  <si>
    <t>O N T</t>
  </si>
  <si>
    <t>betax</t>
  </si>
  <si>
    <t>alfax</t>
  </si>
  <si>
    <t>- -</t>
  </si>
  <si>
    <t>0  0.00</t>
  </si>
  <si>
    <t>line:</t>
  </si>
  <si>
    <t>000 mm</t>
  </si>
  <si>
    <t>dmux</t>
  </si>
  <si>
    <t>V E R T I</t>
  </si>
  <si>
    <t>C A L</t>
  </si>
  <si>
    <t>betay</t>
  </si>
  <si>
    <t>alfay</t>
  </si>
  <si>
    <t>muy    y(</t>
  </si>
  <si>
    <t>co)</t>
  </si>
  <si>
    <t>[2pi]  [m</t>
  </si>
  <si>
    <t>m]</t>
  </si>
  <si>
    <t>- - - - - - - - - - - - - - - - - - - - - - - - - - - - - - - - - - - - - - - - - - - - - - - - - - - - - - - - - - - - - - - - - - -</t>
  </si>
  <si>
    <t>"MAD" Ve</t>
  </si>
  <si>
    <t>rsion: 8</t>
  </si>
  <si>
    <t>.23/0    R</t>
  </si>
  <si>
    <t>un: 0</t>
  </si>
  <si>
    <t>range: #</t>
  </si>
  <si>
    <t>S/#E</t>
  </si>
  <si>
    <t>super:</t>
  </si>
  <si>
    <t>mux    x</t>
  </si>
  <si>
    <t>(co)</t>
  </si>
  <si>
    <t>muy    y(c</t>
  </si>
  <si>
    <t>o)  p</t>
  </si>
  <si>
    <t>y(co) D</t>
  </si>
  <si>
    <t>y    Dp</t>
  </si>
  <si>
    <t>y</t>
  </si>
  <si>
    <t>[2pi]  [</t>
  </si>
  <si>
    <t>mm]</t>
  </si>
  <si>
    <t>[2pi]  [mm</t>
  </si>
  <si>
    <t>]   [</t>
  </si>
  <si>
    <t>.001] [</t>
  </si>
  <si>
    <t>m]   [1</t>
  </si>
  <si>
    <t>]</t>
  </si>
  <si>
    <t>0 -3.27</t>
  </si>
  <si>
    <t>7    1.52</t>
  </si>
  <si>
    <t>7  -0.81</t>
  </si>
  <si>
    <t>8   0.933</t>
  </si>
  <si>
    <t>0 0.000</t>
  </si>
  <si>
    <t>9 -3.27</t>
  </si>
  <si>
    <t>7    2.00</t>
  </si>
  <si>
    <t>5  -1.09</t>
  </si>
  <si>
    <t>2   0.956</t>
  </si>
  <si>
    <t>8 -3.27</t>
  </si>
  <si>
    <t>7    2.61</t>
  </si>
  <si>
    <t>9  -1.36</t>
  </si>
  <si>
    <t>5   0.973</t>
  </si>
  <si>
    <t>beta</t>
  </si>
  <si>
    <t>x(max)</t>
  </si>
  <si>
    <t>betay(</t>
  </si>
  <si>
    <t>max)   =</t>
  </si>
  <si>
    <t>Dx(m</t>
  </si>
  <si>
    <t>ax)</t>
  </si>
  <si>
    <t>Dy(max</t>
  </si>
  <si>
    <t>)      =</t>
  </si>
  <si>
    <t>Dx(r</t>
  </si>
  <si>
    <t>.m.s.)</t>
  </si>
  <si>
    <t>Dy(r.m</t>
  </si>
  <si>
    <t>.s.)   =</t>
  </si>
  <si>
    <t xml:space="preserve">Dy    </t>
  </si>
  <si>
    <t xml:space="preserve">[m]   </t>
  </si>
  <si>
    <t>Target</t>
  </si>
  <si>
    <t>σx</t>
  </si>
  <si>
    <t>σy</t>
  </si>
  <si>
    <t>----------</t>
  </si>
  <si>
    <t>"MAD"</t>
  </si>
  <si>
    <t>Version:</t>
  </si>
  <si>
    <t>.21.43</t>
  </si>
  <si>
    <t>ce functio</t>
  </si>
  <si>
    <t>ns.    TW</t>
  </si>
  <si>
    <t>ISS</t>
  </si>
  <si>
    <t>range:</t>
  </si>
  <si>
    <t>#S/#E</t>
  </si>
  <si>
    <t>00     sy</t>
  </si>
  <si>
    <t>mm: F</t>
  </si>
  <si>
    <t>mu</t>
  </si>
  <si>
    <t>0 mm</t>
  </si>
  <si>
    <t>dm</t>
  </si>
  <si>
    <t>y(max)</t>
  </si>
  <si>
    <t>Dy(m</t>
  </si>
  <si>
    <t>Dy(r</t>
  </si>
  <si>
    <t>.19.03</t>
  </si>
  <si>
    <t>ns.</t>
  </si>
  <si>
    <t>MAD</t>
  </si>
  <si>
    <t>NO QUADS</t>
  </si>
  <si>
    <t>TARGET AT</t>
  </si>
  <si>
    <t>v (MV)</t>
  </si>
  <si>
    <t>q</t>
  </si>
  <si>
    <t>Ep (MeV)</t>
  </si>
  <si>
    <r>
      <t>ε</t>
    </r>
    <r>
      <rPr>
        <b/>
        <vertAlign val="subscript"/>
        <sz val="11"/>
        <color theme="1"/>
        <rFont val="Calibri"/>
        <family val="2"/>
        <charset val="161"/>
        <scheme val="minor"/>
      </rPr>
      <t xml:space="preserve">tandem </t>
    </r>
    <r>
      <rPr>
        <b/>
        <sz val="11"/>
        <color theme="1"/>
        <rFont val="Calibri"/>
        <family val="2"/>
        <charset val="161"/>
        <scheme val="minor"/>
      </rPr>
      <t>(m-rad)</t>
    </r>
  </si>
  <si>
    <t>Ep/M (MeV/u)</t>
  </si>
  <si>
    <t>Results from MAD using input file: Tandem_ASIS_0m.mad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</si>
</sst>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vertAlign val="subscript"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vertAlign val="subscript"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1" fillId="0" borderId="0" xfId="0" applyFont="1"/>
    <xf numFmtId="11" fontId="0" fillId="0" borderId="0" xfId="0" applyNumberFormat="1"/>
    <xf numFmtId="11" fontId="1" fillId="0" borderId="0" xfId="0" applyNumberFormat="1" applyFont="1"/>
    <xf numFmtId="0" fontId="0" fillId="2" borderId="0" xfId="0" applyFill="1"/>
    <xf numFmtId="2" fontId="0" fillId="0" borderId="0" xfId="0" applyNumberFormat="1"/>
    <xf numFmtId="2" fontId="0" fillId="2" borderId="0" xfId="0" applyNumberFormat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5" fillId="3" borderId="0" xfId="0" applyNumberFormat="1" applyFont="1" applyFill="1" applyAlignment="1">
      <alignment horizontal="center"/>
    </xf>
    <xf numFmtId="11" fontId="0" fillId="0" borderId="0" xfId="0" applyNumberFormat="1" applyAlignment="1">
      <alignment horizontal="center"/>
    </xf>
    <xf numFmtId="11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Tandem_ASIS_0m!$V$7</c:f>
              <c:strCache>
                <c:ptCount val="1"/>
                <c:pt idx="0">
                  <c:v>σx (mm)</c:v>
                </c:pt>
              </c:strCache>
            </c:strRef>
          </c:tx>
          <c:cat>
            <c:numRef>
              <c:f>Tandem_ASIS_0m!$E$8:$E$54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0.36</c:v>
                </c:pt>
                <c:pt idx="3">
                  <c:v>0.36</c:v>
                </c:pt>
                <c:pt idx="4">
                  <c:v>0.84</c:v>
                </c:pt>
                <c:pt idx="5">
                  <c:v>1.095</c:v>
                </c:pt>
                <c:pt idx="6">
                  <c:v>1.23</c:v>
                </c:pt>
                <c:pt idx="7">
                  <c:v>1.4850000000000001</c:v>
                </c:pt>
                <c:pt idx="8">
                  <c:v>2.7650000000000001</c:v>
                </c:pt>
                <c:pt idx="9">
                  <c:v>2.766</c:v>
                </c:pt>
                <c:pt idx="10">
                  <c:v>2.8759999999999999</c:v>
                </c:pt>
                <c:pt idx="11">
                  <c:v>2.8769999999999998</c:v>
                </c:pt>
                <c:pt idx="12">
                  <c:v>2.9870000000000001</c:v>
                </c:pt>
                <c:pt idx="13">
                  <c:v>2.988</c:v>
                </c:pt>
                <c:pt idx="14">
                  <c:v>3.0979999999999999</c:v>
                </c:pt>
                <c:pt idx="15">
                  <c:v>3.0990000000000002</c:v>
                </c:pt>
                <c:pt idx="16">
                  <c:v>3.2890000000000001</c:v>
                </c:pt>
                <c:pt idx="17">
                  <c:v>3.2890000000000001</c:v>
                </c:pt>
                <c:pt idx="18">
                  <c:v>5.2889999999999997</c:v>
                </c:pt>
                <c:pt idx="19">
                  <c:v>6.8849999999999998</c:v>
                </c:pt>
                <c:pt idx="20">
                  <c:v>8.8849999999999998</c:v>
                </c:pt>
                <c:pt idx="21">
                  <c:v>9.2650000000000006</c:v>
                </c:pt>
                <c:pt idx="22">
                  <c:v>9.2650000000000006</c:v>
                </c:pt>
                <c:pt idx="23">
                  <c:v>9.52</c:v>
                </c:pt>
                <c:pt idx="24">
                  <c:v>9.6549999999999994</c:v>
                </c:pt>
                <c:pt idx="25">
                  <c:v>9.91</c:v>
                </c:pt>
                <c:pt idx="26">
                  <c:v>11.31</c:v>
                </c:pt>
                <c:pt idx="27">
                  <c:v>11.565</c:v>
                </c:pt>
                <c:pt idx="28">
                  <c:v>11.7</c:v>
                </c:pt>
                <c:pt idx="29">
                  <c:v>11.955</c:v>
                </c:pt>
                <c:pt idx="30">
                  <c:v>12.305</c:v>
                </c:pt>
                <c:pt idx="31">
                  <c:v>13.263</c:v>
                </c:pt>
                <c:pt idx="32">
                  <c:v>13.263</c:v>
                </c:pt>
                <c:pt idx="33">
                  <c:v>13.513</c:v>
                </c:pt>
                <c:pt idx="34">
                  <c:v>13.768000000000001</c:v>
                </c:pt>
                <c:pt idx="35">
                  <c:v>13.903</c:v>
                </c:pt>
                <c:pt idx="36">
                  <c:v>14.157999999999999</c:v>
                </c:pt>
                <c:pt idx="37">
                  <c:v>14.407999999999999</c:v>
                </c:pt>
                <c:pt idx="38">
                  <c:v>14.507999999999999</c:v>
                </c:pt>
                <c:pt idx="39">
                  <c:v>14.763</c:v>
                </c:pt>
                <c:pt idx="40">
                  <c:v>14.898</c:v>
                </c:pt>
                <c:pt idx="41">
                  <c:v>15.153</c:v>
                </c:pt>
                <c:pt idx="42">
                  <c:v>15.653</c:v>
                </c:pt>
                <c:pt idx="43">
                  <c:v>16.353000000000002</c:v>
                </c:pt>
                <c:pt idx="44">
                  <c:v>16.353000000000002</c:v>
                </c:pt>
                <c:pt idx="45">
                  <c:v>16.363</c:v>
                </c:pt>
                <c:pt idx="46">
                  <c:v>16.613</c:v>
                </c:pt>
              </c:numCache>
            </c:numRef>
          </c:cat>
          <c:val>
            <c:numRef>
              <c:f>Tandem_ASIS_0m!$V$8:$V$54</c:f>
              <c:numCache>
                <c:formatCode>0.00</c:formatCode>
                <c:ptCount val="47"/>
                <c:pt idx="0">
                  <c:v>6.6874030497642201</c:v>
                </c:pt>
                <c:pt idx="1">
                  <c:v>6.6874030497642201</c:v>
                </c:pt>
                <c:pt idx="2">
                  <c:v>6.5815734334675575</c:v>
                </c:pt>
                <c:pt idx="3">
                  <c:v>6.5815734334675575</c:v>
                </c:pt>
                <c:pt idx="4">
                  <c:v>6.4967699007496051</c:v>
                </c:pt>
                <c:pt idx="5">
                  <c:v>8.1003196684917214</c:v>
                </c:pt>
                <c:pt idx="6">
                  <c:v>9.8806238617630218</c:v>
                </c:pt>
                <c:pt idx="7">
                  <c:v>11.19775637823391</c:v>
                </c:pt>
                <c:pt idx="8">
                  <c:v>7.1807887840504785</c:v>
                </c:pt>
                <c:pt idx="9">
                  <c:v>7.1776741498618595</c:v>
                </c:pt>
                <c:pt idx="10">
                  <c:v>6.8440596134652134</c:v>
                </c:pt>
                <c:pt idx="11">
                  <c:v>6.8407916671329501</c:v>
                </c:pt>
                <c:pt idx="12">
                  <c:v>6.5098356591834188</c:v>
                </c:pt>
                <c:pt idx="13">
                  <c:v>6.5070871533994401</c:v>
                </c:pt>
                <c:pt idx="14">
                  <c:v>6.1792472667620615</c:v>
                </c:pt>
                <c:pt idx="15">
                  <c:v>6.1763516493271666</c:v>
                </c:pt>
                <c:pt idx="16">
                  <c:v>5.621397749494963</c:v>
                </c:pt>
                <c:pt idx="17">
                  <c:v>5.621397749494963</c:v>
                </c:pt>
                <c:pt idx="18">
                  <c:v>3.186180882788836</c:v>
                </c:pt>
                <c:pt idx="19">
                  <c:v>4.3925132666798161</c:v>
                </c:pt>
                <c:pt idx="20">
                  <c:v>5.6768174611614022</c:v>
                </c:pt>
                <c:pt idx="21">
                  <c:v>6.2048744497134187</c:v>
                </c:pt>
                <c:pt idx="22">
                  <c:v>6.2048744497134187</c:v>
                </c:pt>
                <c:pt idx="23">
                  <c:v>6.5873879454481763</c:v>
                </c:pt>
                <c:pt idx="24">
                  <c:v>6.7980661729396008</c:v>
                </c:pt>
                <c:pt idx="25">
                  <c:v>7.2071628083750925</c:v>
                </c:pt>
                <c:pt idx="26">
                  <c:v>9.6555442380930199</c:v>
                </c:pt>
                <c:pt idx="27">
                  <c:v>9.5393333760851178</c:v>
                </c:pt>
                <c:pt idx="28">
                  <c:v>9.170860291544745</c:v>
                </c:pt>
                <c:pt idx="29">
                  <c:v>9.3761606510853781</c:v>
                </c:pt>
                <c:pt idx="30">
                  <c:v>10.905452294463485</c:v>
                </c:pt>
                <c:pt idx="31">
                  <c:v>11.511810053861975</c:v>
                </c:pt>
                <c:pt idx="32">
                  <c:v>11.511810053861975</c:v>
                </c:pt>
                <c:pt idx="33">
                  <c:v>10.717439285319477</c:v>
                </c:pt>
                <c:pt idx="34">
                  <c:v>9.9114020057992196</c:v>
                </c:pt>
                <c:pt idx="35">
                  <c:v>9.4868412169078482</c:v>
                </c:pt>
                <c:pt idx="36">
                  <c:v>8.6898620106157587</c:v>
                </c:pt>
                <c:pt idx="37">
                  <c:v>7.9159226296101526</c:v>
                </c:pt>
                <c:pt idx="38">
                  <c:v>7.6097054233061208</c:v>
                </c:pt>
                <c:pt idx="39">
                  <c:v>6.8364366207246903</c:v>
                </c:pt>
                <c:pt idx="40">
                  <c:v>6.4336713060775903</c:v>
                </c:pt>
                <c:pt idx="41">
                  <c:v>5.68880796977776</c:v>
                </c:pt>
                <c:pt idx="42">
                  <c:v>4.3266182170048513</c:v>
                </c:pt>
                <c:pt idx="43">
                  <c:v>2.9426913030522224</c:v>
                </c:pt>
                <c:pt idx="44">
                  <c:v>2.9426913030522224</c:v>
                </c:pt>
                <c:pt idx="45">
                  <c:v>2.9306662893920885</c:v>
                </c:pt>
                <c:pt idx="46">
                  <c:v>2.7582758679924111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Tandem_ASIS_0m!$W$7</c:f>
              <c:strCache>
                <c:ptCount val="1"/>
                <c:pt idx="0">
                  <c:v>σy (mm)</c:v>
                </c:pt>
              </c:strCache>
            </c:strRef>
          </c:tx>
          <c:cat>
            <c:numRef>
              <c:f>Tandem_ASIS_0m!$E$8:$E$54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0.36</c:v>
                </c:pt>
                <c:pt idx="3">
                  <c:v>0.36</c:v>
                </c:pt>
                <c:pt idx="4">
                  <c:v>0.84</c:v>
                </c:pt>
                <c:pt idx="5">
                  <c:v>1.095</c:v>
                </c:pt>
                <c:pt idx="6">
                  <c:v>1.23</c:v>
                </c:pt>
                <c:pt idx="7">
                  <c:v>1.4850000000000001</c:v>
                </c:pt>
                <c:pt idx="8">
                  <c:v>2.7650000000000001</c:v>
                </c:pt>
                <c:pt idx="9">
                  <c:v>2.766</c:v>
                </c:pt>
                <c:pt idx="10">
                  <c:v>2.8759999999999999</c:v>
                </c:pt>
                <c:pt idx="11">
                  <c:v>2.8769999999999998</c:v>
                </c:pt>
                <c:pt idx="12">
                  <c:v>2.9870000000000001</c:v>
                </c:pt>
                <c:pt idx="13">
                  <c:v>2.988</c:v>
                </c:pt>
                <c:pt idx="14">
                  <c:v>3.0979999999999999</c:v>
                </c:pt>
                <c:pt idx="15">
                  <c:v>3.0990000000000002</c:v>
                </c:pt>
                <c:pt idx="16">
                  <c:v>3.2890000000000001</c:v>
                </c:pt>
                <c:pt idx="17">
                  <c:v>3.2890000000000001</c:v>
                </c:pt>
                <c:pt idx="18">
                  <c:v>5.2889999999999997</c:v>
                </c:pt>
                <c:pt idx="19">
                  <c:v>6.8849999999999998</c:v>
                </c:pt>
                <c:pt idx="20">
                  <c:v>8.8849999999999998</c:v>
                </c:pt>
                <c:pt idx="21">
                  <c:v>9.2650000000000006</c:v>
                </c:pt>
                <c:pt idx="22">
                  <c:v>9.2650000000000006</c:v>
                </c:pt>
                <c:pt idx="23">
                  <c:v>9.52</c:v>
                </c:pt>
                <c:pt idx="24">
                  <c:v>9.6549999999999994</c:v>
                </c:pt>
                <c:pt idx="25">
                  <c:v>9.91</c:v>
                </c:pt>
                <c:pt idx="26">
                  <c:v>11.31</c:v>
                </c:pt>
                <c:pt idx="27">
                  <c:v>11.565</c:v>
                </c:pt>
                <c:pt idx="28">
                  <c:v>11.7</c:v>
                </c:pt>
                <c:pt idx="29">
                  <c:v>11.955</c:v>
                </c:pt>
                <c:pt idx="30">
                  <c:v>12.305</c:v>
                </c:pt>
                <c:pt idx="31">
                  <c:v>13.263</c:v>
                </c:pt>
                <c:pt idx="32">
                  <c:v>13.263</c:v>
                </c:pt>
                <c:pt idx="33">
                  <c:v>13.513</c:v>
                </c:pt>
                <c:pt idx="34">
                  <c:v>13.768000000000001</c:v>
                </c:pt>
                <c:pt idx="35">
                  <c:v>13.903</c:v>
                </c:pt>
                <c:pt idx="36">
                  <c:v>14.157999999999999</c:v>
                </c:pt>
                <c:pt idx="37">
                  <c:v>14.407999999999999</c:v>
                </c:pt>
                <c:pt idx="38">
                  <c:v>14.507999999999999</c:v>
                </c:pt>
                <c:pt idx="39">
                  <c:v>14.763</c:v>
                </c:pt>
                <c:pt idx="40">
                  <c:v>14.898</c:v>
                </c:pt>
                <c:pt idx="41">
                  <c:v>15.153</c:v>
                </c:pt>
                <c:pt idx="42">
                  <c:v>15.653</c:v>
                </c:pt>
                <c:pt idx="43">
                  <c:v>16.353000000000002</c:v>
                </c:pt>
                <c:pt idx="44">
                  <c:v>16.353000000000002</c:v>
                </c:pt>
                <c:pt idx="45">
                  <c:v>16.363</c:v>
                </c:pt>
                <c:pt idx="46">
                  <c:v>16.613</c:v>
                </c:pt>
              </c:numCache>
            </c:numRef>
          </c:cat>
          <c:val>
            <c:numRef>
              <c:f>Tandem_ASIS_0m!$W$8:$W$54</c:f>
              <c:numCache>
                <c:formatCode>0.00</c:formatCode>
                <c:ptCount val="47"/>
                <c:pt idx="0">
                  <c:v>6.6874030497642201</c:v>
                </c:pt>
                <c:pt idx="1">
                  <c:v>6.6874030497642201</c:v>
                </c:pt>
                <c:pt idx="2">
                  <c:v>11.269811938181935</c:v>
                </c:pt>
                <c:pt idx="3">
                  <c:v>11.269811938181935</c:v>
                </c:pt>
                <c:pt idx="4">
                  <c:v>17.392134191187164</c:v>
                </c:pt>
                <c:pt idx="5">
                  <c:v>16.377994827843693</c:v>
                </c:pt>
                <c:pt idx="6">
                  <c:v>13.624917008629174</c:v>
                </c:pt>
                <c:pt idx="7">
                  <c:v>10.788918140236724</c:v>
                </c:pt>
                <c:pt idx="8">
                  <c:v>7.591896218207582</c:v>
                </c:pt>
                <c:pt idx="9">
                  <c:v>7.5895395842168574</c:v>
                </c:pt>
                <c:pt idx="10">
                  <c:v>7.3250725039473128</c:v>
                </c:pt>
                <c:pt idx="11">
                  <c:v>7.3226299988764261</c:v>
                </c:pt>
                <c:pt idx="12">
                  <c:v>7.060833635367378</c:v>
                </c:pt>
                <c:pt idx="13">
                  <c:v>7.0582996917597169</c:v>
                </c:pt>
                <c:pt idx="14">
                  <c:v>6.799480973043873</c:v>
                </c:pt>
                <c:pt idx="15">
                  <c:v>6.796849594859788</c:v>
                </c:pt>
                <c:pt idx="16">
                  <c:v>6.3569033726631554</c:v>
                </c:pt>
                <c:pt idx="17">
                  <c:v>6.3569033726631554</c:v>
                </c:pt>
                <c:pt idx="18">
                  <c:v>3.3289567279387935</c:v>
                </c:pt>
                <c:pt idx="19">
                  <c:v>4.3390888871453459</c:v>
                </c:pt>
                <c:pt idx="20">
                  <c:v>6.3849817044198467</c:v>
                </c:pt>
                <c:pt idx="21">
                  <c:v>6.9888961145881554</c:v>
                </c:pt>
                <c:pt idx="22">
                  <c:v>6.9888961145881554</c:v>
                </c:pt>
                <c:pt idx="23">
                  <c:v>7.4136732384793458</c:v>
                </c:pt>
                <c:pt idx="24">
                  <c:v>7.644143404464919</c:v>
                </c:pt>
                <c:pt idx="25">
                  <c:v>8.0876115434548304</c:v>
                </c:pt>
                <c:pt idx="26">
                  <c:v>10.664258874185272</c:v>
                </c:pt>
                <c:pt idx="27">
                  <c:v>11.811551686893932</c:v>
                </c:pt>
                <c:pt idx="28">
                  <c:v>12.782214791653075</c:v>
                </c:pt>
                <c:pt idx="29">
                  <c:v>13.318513450047769</c:v>
                </c:pt>
                <c:pt idx="30">
                  <c:v>12.251643611924317</c:v>
                </c:pt>
                <c:pt idx="31">
                  <c:v>9.3642747613273158</c:v>
                </c:pt>
                <c:pt idx="32">
                  <c:v>9.3642747613273158</c:v>
                </c:pt>
                <c:pt idx="33">
                  <c:v>8.6233796541572367</c:v>
                </c:pt>
                <c:pt idx="34">
                  <c:v>7.8752511975132693</c:v>
                </c:pt>
                <c:pt idx="35">
                  <c:v>7.4839181382758815</c:v>
                </c:pt>
                <c:pt idx="36">
                  <c:v>6.753946012591137</c:v>
                </c:pt>
                <c:pt idx="37">
                  <c:v>6.0542238385425229</c:v>
                </c:pt>
                <c:pt idx="38">
                  <c:v>5.780640090487978</c:v>
                </c:pt>
                <c:pt idx="39">
                  <c:v>5.103500739876262</c:v>
                </c:pt>
                <c:pt idx="40">
                  <c:v>4.7598152010375223</c:v>
                </c:pt>
                <c:pt idx="41">
                  <c:v>4.1494244693388964</c:v>
                </c:pt>
                <c:pt idx="42">
                  <c:v>3.2029798439529769</c:v>
                </c:pt>
                <c:pt idx="43">
                  <c:v>2.9561044731316883</c:v>
                </c:pt>
                <c:pt idx="44">
                  <c:v>2.9561044731316883</c:v>
                </c:pt>
                <c:pt idx="45">
                  <c:v>2.9636590585995504</c:v>
                </c:pt>
                <c:pt idx="46">
                  <c:v>3.2569781217040745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42175232"/>
        <c:axId val="142177408"/>
      </c:lineChart>
      <c:catAx>
        <c:axId val="14217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along beam line (m)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2177408"/>
        <c:crosses val="autoZero"/>
        <c:auto val="1"/>
        <c:lblAlgn val="ctr"/>
        <c:lblOffset val="100"/>
        <c:noMultiLvlLbl val="0"/>
      </c:catAx>
      <c:valAx>
        <c:axId val="14217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Beam diameter (mm)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2175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072222222222223"/>
          <c:y val="8.2949475065616798E-2"/>
          <c:w val="0.17816666666666667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Beam diameter at target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Tandem_ASIS_0m!$AD$24</c:f>
              <c:strCache>
                <c:ptCount val="1"/>
                <c:pt idx="0">
                  <c:v>σx</c:v>
                </c:pt>
              </c:strCache>
            </c:strRef>
          </c:tx>
          <c:cat>
            <c:numRef>
              <c:f>Tandem_ASIS_0m!$AB$25:$AB$35</c:f>
              <c:numCache>
                <c:formatCode>0.000</c:formatCode>
                <c:ptCount val="11"/>
                <c:pt idx="0">
                  <c:v>0.20833333333333334</c:v>
                </c:pt>
                <c:pt idx="1">
                  <c:v>0.41666666666666669</c:v>
                </c:pt>
                <c:pt idx="2">
                  <c:v>0.625</c:v>
                </c:pt>
                <c:pt idx="3">
                  <c:v>0.83333333333333337</c:v>
                </c:pt>
                <c:pt idx="4">
                  <c:v>1.0416666666666667</c:v>
                </c:pt>
                <c:pt idx="5">
                  <c:v>1.25</c:v>
                </c:pt>
                <c:pt idx="6">
                  <c:v>1.4583333333333333</c:v>
                </c:pt>
                <c:pt idx="7">
                  <c:v>1.6666666666666667</c:v>
                </c:pt>
                <c:pt idx="8">
                  <c:v>1.875</c:v>
                </c:pt>
                <c:pt idx="9">
                  <c:v>2.0833333333333335</c:v>
                </c:pt>
                <c:pt idx="10">
                  <c:v>2.2916666666666665</c:v>
                </c:pt>
              </c:numCache>
            </c:numRef>
          </c:cat>
          <c:val>
            <c:numRef>
              <c:f>Tandem_ASIS_0m!$AD$25:$AD$35</c:f>
              <c:numCache>
                <c:formatCode>0.00</c:formatCode>
                <c:ptCount val="11"/>
                <c:pt idx="0">
                  <c:v>4.6025281163725253</c:v>
                </c:pt>
                <c:pt idx="1">
                  <c:v>3.8709783117121002</c:v>
                </c:pt>
                <c:pt idx="2">
                  <c:v>3.4983290752715956</c:v>
                </c:pt>
                <c:pt idx="3">
                  <c:v>3.255958422799623</c:v>
                </c:pt>
                <c:pt idx="4">
                  <c:v>3.0796255951193481</c:v>
                </c:pt>
                <c:pt idx="5">
                  <c:v>2.9426913030522224</c:v>
                </c:pt>
                <c:pt idx="6">
                  <c:v>2.8316965592903083</c:v>
                </c:pt>
                <c:pt idx="7">
                  <c:v>2.7389540457760022</c:v>
                </c:pt>
                <c:pt idx="8">
                  <c:v>2.6596864440506027</c:v>
                </c:pt>
                <c:pt idx="9">
                  <c:v>2.5907353705938672</c:v>
                </c:pt>
                <c:pt idx="10">
                  <c:v>2.5299113468009873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Tandem_ASIS_0m!$AE$24</c:f>
              <c:strCache>
                <c:ptCount val="1"/>
                <c:pt idx="0">
                  <c:v>σy</c:v>
                </c:pt>
              </c:strCache>
            </c:strRef>
          </c:tx>
          <c:cat>
            <c:numRef>
              <c:f>Tandem_ASIS_0m!$AB$25:$AB$35</c:f>
              <c:numCache>
                <c:formatCode>0.000</c:formatCode>
                <c:ptCount val="11"/>
                <c:pt idx="0">
                  <c:v>0.20833333333333334</c:v>
                </c:pt>
                <c:pt idx="1">
                  <c:v>0.41666666666666669</c:v>
                </c:pt>
                <c:pt idx="2">
                  <c:v>0.625</c:v>
                </c:pt>
                <c:pt idx="3">
                  <c:v>0.83333333333333337</c:v>
                </c:pt>
                <c:pt idx="4">
                  <c:v>1.0416666666666667</c:v>
                </c:pt>
                <c:pt idx="5">
                  <c:v>1.25</c:v>
                </c:pt>
                <c:pt idx="6">
                  <c:v>1.4583333333333333</c:v>
                </c:pt>
                <c:pt idx="7">
                  <c:v>1.6666666666666667</c:v>
                </c:pt>
                <c:pt idx="8">
                  <c:v>1.875</c:v>
                </c:pt>
                <c:pt idx="9">
                  <c:v>2.0833333333333335</c:v>
                </c:pt>
                <c:pt idx="10">
                  <c:v>2.2916666666666665</c:v>
                </c:pt>
              </c:numCache>
            </c:numRef>
          </c:cat>
          <c:val>
            <c:numRef>
              <c:f>Tandem_ASIS_0m!$AE$25:$AE$35</c:f>
              <c:numCache>
                <c:formatCode>0.00</c:formatCode>
                <c:ptCount val="11"/>
                <c:pt idx="0">
                  <c:v>4.6265535279840755</c:v>
                </c:pt>
                <c:pt idx="1">
                  <c:v>3.8904522766612351</c:v>
                </c:pt>
                <c:pt idx="2">
                  <c:v>3.5154204721395739</c:v>
                </c:pt>
                <c:pt idx="3">
                  <c:v>3.271467373160085</c:v>
                </c:pt>
                <c:pt idx="4">
                  <c:v>3.0939628172938116</c:v>
                </c:pt>
                <c:pt idx="5">
                  <c:v>2.9561044731316883</c:v>
                </c:pt>
                <c:pt idx="6">
                  <c:v>2.844350297999485</c:v>
                </c:pt>
                <c:pt idx="7">
                  <c:v>2.7509651867098013</c:v>
                </c:pt>
                <c:pt idx="8">
                  <c:v>2.6711419248018187</c:v>
                </c:pt>
                <c:pt idx="9">
                  <c:v>2.6017022419906497</c:v>
                </c:pt>
                <c:pt idx="10">
                  <c:v>2.540442794311796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47785984"/>
        <c:axId val="147792256"/>
      </c:lineChart>
      <c:catAx>
        <c:axId val="14778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Beam</a:t>
                </a:r>
                <a:r>
                  <a:rPr lang="en-US" baseline="0"/>
                  <a:t> Energy (MeV/u)</a:t>
                </a:r>
                <a:endParaRPr lang="en-US"/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crossAx val="147792256"/>
        <c:crosses val="autoZero"/>
        <c:auto val="1"/>
        <c:lblAlgn val="ctr"/>
        <c:lblOffset val="100"/>
        <c:noMultiLvlLbl val="0"/>
      </c:catAx>
      <c:valAx>
        <c:axId val="147792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Beam diameter (mm)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778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Tandem_ASIS_0m!$V$7</c:f>
              <c:strCache>
                <c:ptCount val="1"/>
                <c:pt idx="0">
                  <c:v>σx (mm)</c:v>
                </c:pt>
              </c:strCache>
            </c:strRef>
          </c:tx>
          <c:cat>
            <c:numRef>
              <c:f>Tandem_ASIS_0m!$E$8:$E$54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0.36</c:v>
                </c:pt>
                <c:pt idx="3">
                  <c:v>0.36</c:v>
                </c:pt>
                <c:pt idx="4">
                  <c:v>0.84</c:v>
                </c:pt>
                <c:pt idx="5">
                  <c:v>1.095</c:v>
                </c:pt>
                <c:pt idx="6">
                  <c:v>1.23</c:v>
                </c:pt>
                <c:pt idx="7">
                  <c:v>1.4850000000000001</c:v>
                </c:pt>
                <c:pt idx="8">
                  <c:v>2.7650000000000001</c:v>
                </c:pt>
                <c:pt idx="9">
                  <c:v>2.766</c:v>
                </c:pt>
                <c:pt idx="10">
                  <c:v>2.8759999999999999</c:v>
                </c:pt>
                <c:pt idx="11">
                  <c:v>2.8769999999999998</c:v>
                </c:pt>
                <c:pt idx="12">
                  <c:v>2.9870000000000001</c:v>
                </c:pt>
                <c:pt idx="13">
                  <c:v>2.988</c:v>
                </c:pt>
                <c:pt idx="14">
                  <c:v>3.0979999999999999</c:v>
                </c:pt>
                <c:pt idx="15">
                  <c:v>3.0990000000000002</c:v>
                </c:pt>
                <c:pt idx="16">
                  <c:v>3.2890000000000001</c:v>
                </c:pt>
                <c:pt idx="17">
                  <c:v>3.2890000000000001</c:v>
                </c:pt>
                <c:pt idx="18">
                  <c:v>5.2889999999999997</c:v>
                </c:pt>
                <c:pt idx="19">
                  <c:v>6.8849999999999998</c:v>
                </c:pt>
                <c:pt idx="20">
                  <c:v>8.8849999999999998</c:v>
                </c:pt>
                <c:pt idx="21">
                  <c:v>9.2650000000000006</c:v>
                </c:pt>
                <c:pt idx="22">
                  <c:v>9.2650000000000006</c:v>
                </c:pt>
                <c:pt idx="23">
                  <c:v>9.52</c:v>
                </c:pt>
                <c:pt idx="24">
                  <c:v>9.6549999999999994</c:v>
                </c:pt>
                <c:pt idx="25">
                  <c:v>9.91</c:v>
                </c:pt>
                <c:pt idx="26">
                  <c:v>11.31</c:v>
                </c:pt>
                <c:pt idx="27">
                  <c:v>11.565</c:v>
                </c:pt>
                <c:pt idx="28">
                  <c:v>11.7</c:v>
                </c:pt>
                <c:pt idx="29">
                  <c:v>11.955</c:v>
                </c:pt>
                <c:pt idx="30">
                  <c:v>12.305</c:v>
                </c:pt>
                <c:pt idx="31">
                  <c:v>13.263</c:v>
                </c:pt>
                <c:pt idx="32">
                  <c:v>13.263</c:v>
                </c:pt>
                <c:pt idx="33">
                  <c:v>13.513</c:v>
                </c:pt>
                <c:pt idx="34">
                  <c:v>13.768000000000001</c:v>
                </c:pt>
                <c:pt idx="35">
                  <c:v>13.903</c:v>
                </c:pt>
                <c:pt idx="36">
                  <c:v>14.157999999999999</c:v>
                </c:pt>
                <c:pt idx="37">
                  <c:v>14.407999999999999</c:v>
                </c:pt>
                <c:pt idx="38">
                  <c:v>14.507999999999999</c:v>
                </c:pt>
                <c:pt idx="39">
                  <c:v>14.763</c:v>
                </c:pt>
                <c:pt idx="40">
                  <c:v>14.898</c:v>
                </c:pt>
                <c:pt idx="41">
                  <c:v>15.153</c:v>
                </c:pt>
                <c:pt idx="42">
                  <c:v>15.653</c:v>
                </c:pt>
                <c:pt idx="43">
                  <c:v>16.353000000000002</c:v>
                </c:pt>
                <c:pt idx="44">
                  <c:v>16.353000000000002</c:v>
                </c:pt>
                <c:pt idx="45">
                  <c:v>16.363</c:v>
                </c:pt>
                <c:pt idx="46">
                  <c:v>16.613</c:v>
                </c:pt>
              </c:numCache>
            </c:numRef>
          </c:cat>
          <c:val>
            <c:numRef>
              <c:f>Tandem_ASIS_0m!$V$8:$V$54</c:f>
              <c:numCache>
                <c:formatCode>0.00</c:formatCode>
                <c:ptCount val="47"/>
                <c:pt idx="0">
                  <c:v>6.6874030497642201</c:v>
                </c:pt>
                <c:pt idx="1">
                  <c:v>6.6874030497642201</c:v>
                </c:pt>
                <c:pt idx="2">
                  <c:v>6.5815734334675575</c:v>
                </c:pt>
                <c:pt idx="3">
                  <c:v>6.5815734334675575</c:v>
                </c:pt>
                <c:pt idx="4">
                  <c:v>6.4967699007496051</c:v>
                </c:pt>
                <c:pt idx="5">
                  <c:v>8.1003196684917214</c:v>
                </c:pt>
                <c:pt idx="6">
                  <c:v>9.8806238617630218</c:v>
                </c:pt>
                <c:pt idx="7">
                  <c:v>11.19775637823391</c:v>
                </c:pt>
                <c:pt idx="8">
                  <c:v>7.1807887840504785</c:v>
                </c:pt>
                <c:pt idx="9">
                  <c:v>7.1776741498618595</c:v>
                </c:pt>
                <c:pt idx="10">
                  <c:v>6.8440596134652134</c:v>
                </c:pt>
                <c:pt idx="11">
                  <c:v>6.8407916671329501</c:v>
                </c:pt>
                <c:pt idx="12">
                  <c:v>6.5098356591834188</c:v>
                </c:pt>
                <c:pt idx="13">
                  <c:v>6.5070871533994401</c:v>
                </c:pt>
                <c:pt idx="14">
                  <c:v>6.1792472667620615</c:v>
                </c:pt>
                <c:pt idx="15">
                  <c:v>6.1763516493271666</c:v>
                </c:pt>
                <c:pt idx="16">
                  <c:v>5.621397749494963</c:v>
                </c:pt>
                <c:pt idx="17">
                  <c:v>5.621397749494963</c:v>
                </c:pt>
                <c:pt idx="18">
                  <c:v>3.186180882788836</c:v>
                </c:pt>
                <c:pt idx="19">
                  <c:v>4.3925132666798161</c:v>
                </c:pt>
                <c:pt idx="20">
                  <c:v>5.6768174611614022</c:v>
                </c:pt>
                <c:pt idx="21">
                  <c:v>6.2048744497134187</c:v>
                </c:pt>
                <c:pt idx="22">
                  <c:v>6.2048744497134187</c:v>
                </c:pt>
                <c:pt idx="23">
                  <c:v>6.5873879454481763</c:v>
                </c:pt>
                <c:pt idx="24">
                  <c:v>6.7980661729396008</c:v>
                </c:pt>
                <c:pt idx="25">
                  <c:v>7.2071628083750925</c:v>
                </c:pt>
                <c:pt idx="26">
                  <c:v>9.6555442380930199</c:v>
                </c:pt>
                <c:pt idx="27">
                  <c:v>9.5393333760851178</c:v>
                </c:pt>
                <c:pt idx="28">
                  <c:v>9.170860291544745</c:v>
                </c:pt>
                <c:pt idx="29">
                  <c:v>9.3761606510853781</c:v>
                </c:pt>
                <c:pt idx="30">
                  <c:v>10.905452294463485</c:v>
                </c:pt>
                <c:pt idx="31">
                  <c:v>11.511810053861975</c:v>
                </c:pt>
                <c:pt idx="32">
                  <c:v>11.511810053861975</c:v>
                </c:pt>
                <c:pt idx="33">
                  <c:v>10.717439285319477</c:v>
                </c:pt>
                <c:pt idx="34">
                  <c:v>9.9114020057992196</c:v>
                </c:pt>
                <c:pt idx="35">
                  <c:v>9.4868412169078482</c:v>
                </c:pt>
                <c:pt idx="36">
                  <c:v>8.6898620106157587</c:v>
                </c:pt>
                <c:pt idx="37">
                  <c:v>7.9159226296101526</c:v>
                </c:pt>
                <c:pt idx="38">
                  <c:v>7.6097054233061208</c:v>
                </c:pt>
                <c:pt idx="39">
                  <c:v>6.8364366207246903</c:v>
                </c:pt>
                <c:pt idx="40">
                  <c:v>6.4336713060775903</c:v>
                </c:pt>
                <c:pt idx="41">
                  <c:v>5.68880796977776</c:v>
                </c:pt>
                <c:pt idx="42">
                  <c:v>4.3266182170048513</c:v>
                </c:pt>
                <c:pt idx="43">
                  <c:v>2.9426913030522224</c:v>
                </c:pt>
                <c:pt idx="44">
                  <c:v>2.9426913030522224</c:v>
                </c:pt>
                <c:pt idx="45">
                  <c:v>2.9306662893920885</c:v>
                </c:pt>
                <c:pt idx="46">
                  <c:v>2.7582758679924111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Tandem_ASIS_0m!$W$7</c:f>
              <c:strCache>
                <c:ptCount val="1"/>
                <c:pt idx="0">
                  <c:v>σy (mm)</c:v>
                </c:pt>
              </c:strCache>
            </c:strRef>
          </c:tx>
          <c:cat>
            <c:numRef>
              <c:f>Tandem_ASIS_0m!$E$8:$E$54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0.36</c:v>
                </c:pt>
                <c:pt idx="3">
                  <c:v>0.36</c:v>
                </c:pt>
                <c:pt idx="4">
                  <c:v>0.84</c:v>
                </c:pt>
                <c:pt idx="5">
                  <c:v>1.095</c:v>
                </c:pt>
                <c:pt idx="6">
                  <c:v>1.23</c:v>
                </c:pt>
                <c:pt idx="7">
                  <c:v>1.4850000000000001</c:v>
                </c:pt>
                <c:pt idx="8">
                  <c:v>2.7650000000000001</c:v>
                </c:pt>
                <c:pt idx="9">
                  <c:v>2.766</c:v>
                </c:pt>
                <c:pt idx="10">
                  <c:v>2.8759999999999999</c:v>
                </c:pt>
                <c:pt idx="11">
                  <c:v>2.8769999999999998</c:v>
                </c:pt>
                <c:pt idx="12">
                  <c:v>2.9870000000000001</c:v>
                </c:pt>
                <c:pt idx="13">
                  <c:v>2.988</c:v>
                </c:pt>
                <c:pt idx="14">
                  <c:v>3.0979999999999999</c:v>
                </c:pt>
                <c:pt idx="15">
                  <c:v>3.0990000000000002</c:v>
                </c:pt>
                <c:pt idx="16">
                  <c:v>3.2890000000000001</c:v>
                </c:pt>
                <c:pt idx="17">
                  <c:v>3.2890000000000001</c:v>
                </c:pt>
                <c:pt idx="18">
                  <c:v>5.2889999999999997</c:v>
                </c:pt>
                <c:pt idx="19">
                  <c:v>6.8849999999999998</c:v>
                </c:pt>
                <c:pt idx="20">
                  <c:v>8.8849999999999998</c:v>
                </c:pt>
                <c:pt idx="21">
                  <c:v>9.2650000000000006</c:v>
                </c:pt>
                <c:pt idx="22">
                  <c:v>9.2650000000000006</c:v>
                </c:pt>
                <c:pt idx="23">
                  <c:v>9.52</c:v>
                </c:pt>
                <c:pt idx="24">
                  <c:v>9.6549999999999994</c:v>
                </c:pt>
                <c:pt idx="25">
                  <c:v>9.91</c:v>
                </c:pt>
                <c:pt idx="26">
                  <c:v>11.31</c:v>
                </c:pt>
                <c:pt idx="27">
                  <c:v>11.565</c:v>
                </c:pt>
                <c:pt idx="28">
                  <c:v>11.7</c:v>
                </c:pt>
                <c:pt idx="29">
                  <c:v>11.955</c:v>
                </c:pt>
                <c:pt idx="30">
                  <c:v>12.305</c:v>
                </c:pt>
                <c:pt idx="31">
                  <c:v>13.263</c:v>
                </c:pt>
                <c:pt idx="32">
                  <c:v>13.263</c:v>
                </c:pt>
                <c:pt idx="33">
                  <c:v>13.513</c:v>
                </c:pt>
                <c:pt idx="34">
                  <c:v>13.768000000000001</c:v>
                </c:pt>
                <c:pt idx="35">
                  <c:v>13.903</c:v>
                </c:pt>
                <c:pt idx="36">
                  <c:v>14.157999999999999</c:v>
                </c:pt>
                <c:pt idx="37">
                  <c:v>14.407999999999999</c:v>
                </c:pt>
                <c:pt idx="38">
                  <c:v>14.507999999999999</c:v>
                </c:pt>
                <c:pt idx="39">
                  <c:v>14.763</c:v>
                </c:pt>
                <c:pt idx="40">
                  <c:v>14.898</c:v>
                </c:pt>
                <c:pt idx="41">
                  <c:v>15.153</c:v>
                </c:pt>
                <c:pt idx="42">
                  <c:v>15.653</c:v>
                </c:pt>
                <c:pt idx="43">
                  <c:v>16.353000000000002</c:v>
                </c:pt>
                <c:pt idx="44">
                  <c:v>16.353000000000002</c:v>
                </c:pt>
                <c:pt idx="45">
                  <c:v>16.363</c:v>
                </c:pt>
                <c:pt idx="46">
                  <c:v>16.613</c:v>
                </c:pt>
              </c:numCache>
            </c:numRef>
          </c:cat>
          <c:val>
            <c:numRef>
              <c:f>Tandem_ASIS_0m!$W$8:$W$54</c:f>
              <c:numCache>
                <c:formatCode>0.00</c:formatCode>
                <c:ptCount val="47"/>
                <c:pt idx="0">
                  <c:v>6.6874030497642201</c:v>
                </c:pt>
                <c:pt idx="1">
                  <c:v>6.6874030497642201</c:v>
                </c:pt>
                <c:pt idx="2">
                  <c:v>11.269811938181935</c:v>
                </c:pt>
                <c:pt idx="3">
                  <c:v>11.269811938181935</c:v>
                </c:pt>
                <c:pt idx="4">
                  <c:v>17.392134191187164</c:v>
                </c:pt>
                <c:pt idx="5">
                  <c:v>16.377994827843693</c:v>
                </c:pt>
                <c:pt idx="6">
                  <c:v>13.624917008629174</c:v>
                </c:pt>
                <c:pt idx="7">
                  <c:v>10.788918140236724</c:v>
                </c:pt>
                <c:pt idx="8">
                  <c:v>7.591896218207582</c:v>
                </c:pt>
                <c:pt idx="9">
                  <c:v>7.5895395842168574</c:v>
                </c:pt>
                <c:pt idx="10">
                  <c:v>7.3250725039473128</c:v>
                </c:pt>
                <c:pt idx="11">
                  <c:v>7.3226299988764261</c:v>
                </c:pt>
                <c:pt idx="12">
                  <c:v>7.060833635367378</c:v>
                </c:pt>
                <c:pt idx="13">
                  <c:v>7.0582996917597169</c:v>
                </c:pt>
                <c:pt idx="14">
                  <c:v>6.799480973043873</c:v>
                </c:pt>
                <c:pt idx="15">
                  <c:v>6.796849594859788</c:v>
                </c:pt>
                <c:pt idx="16">
                  <c:v>6.3569033726631554</c:v>
                </c:pt>
                <c:pt idx="17">
                  <c:v>6.3569033726631554</c:v>
                </c:pt>
                <c:pt idx="18">
                  <c:v>3.3289567279387935</c:v>
                </c:pt>
                <c:pt idx="19">
                  <c:v>4.3390888871453459</c:v>
                </c:pt>
                <c:pt idx="20">
                  <c:v>6.3849817044198467</c:v>
                </c:pt>
                <c:pt idx="21">
                  <c:v>6.9888961145881554</c:v>
                </c:pt>
                <c:pt idx="22">
                  <c:v>6.9888961145881554</c:v>
                </c:pt>
                <c:pt idx="23">
                  <c:v>7.4136732384793458</c:v>
                </c:pt>
                <c:pt idx="24">
                  <c:v>7.644143404464919</c:v>
                </c:pt>
                <c:pt idx="25">
                  <c:v>8.0876115434548304</c:v>
                </c:pt>
                <c:pt idx="26">
                  <c:v>10.664258874185272</c:v>
                </c:pt>
                <c:pt idx="27">
                  <c:v>11.811551686893932</c:v>
                </c:pt>
                <c:pt idx="28">
                  <c:v>12.782214791653075</c:v>
                </c:pt>
                <c:pt idx="29">
                  <c:v>13.318513450047769</c:v>
                </c:pt>
                <c:pt idx="30">
                  <c:v>12.251643611924317</c:v>
                </c:pt>
                <c:pt idx="31">
                  <c:v>9.3642747613273158</c:v>
                </c:pt>
                <c:pt idx="32">
                  <c:v>9.3642747613273158</c:v>
                </c:pt>
                <c:pt idx="33">
                  <c:v>8.6233796541572367</c:v>
                </c:pt>
                <c:pt idx="34">
                  <c:v>7.8752511975132693</c:v>
                </c:pt>
                <c:pt idx="35">
                  <c:v>7.4839181382758815</c:v>
                </c:pt>
                <c:pt idx="36">
                  <c:v>6.753946012591137</c:v>
                </c:pt>
                <c:pt idx="37">
                  <c:v>6.0542238385425229</c:v>
                </c:pt>
                <c:pt idx="38">
                  <c:v>5.780640090487978</c:v>
                </c:pt>
                <c:pt idx="39">
                  <c:v>5.103500739876262</c:v>
                </c:pt>
                <c:pt idx="40">
                  <c:v>4.7598152010375223</c:v>
                </c:pt>
                <c:pt idx="41">
                  <c:v>4.1494244693388964</c:v>
                </c:pt>
                <c:pt idx="42">
                  <c:v>3.2029798439529769</c:v>
                </c:pt>
                <c:pt idx="43">
                  <c:v>2.9561044731316883</c:v>
                </c:pt>
                <c:pt idx="44">
                  <c:v>2.9561044731316883</c:v>
                </c:pt>
                <c:pt idx="45">
                  <c:v>2.9636590585995504</c:v>
                </c:pt>
                <c:pt idx="46">
                  <c:v>3.2569781217040745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47878656"/>
        <c:axId val="147880576"/>
      </c:lineChart>
      <c:catAx>
        <c:axId val="14787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along beam line (m)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7880576"/>
        <c:crosses val="autoZero"/>
        <c:auto val="1"/>
        <c:lblAlgn val="ctr"/>
        <c:lblOffset val="100"/>
        <c:noMultiLvlLbl val="0"/>
      </c:catAx>
      <c:valAx>
        <c:axId val="147880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Beam diameter (mm)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787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072222222222223"/>
          <c:y val="8.2949475065616798E-2"/>
          <c:w val="0.17816666666666667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Beam diameter at target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'Tandem_ASIS-1m'!$AD$24</c:f>
              <c:strCache>
                <c:ptCount val="1"/>
                <c:pt idx="0">
                  <c:v>σx</c:v>
                </c:pt>
              </c:strCache>
            </c:strRef>
          </c:tx>
          <c:cat>
            <c:numRef>
              <c:f>'Tandem_ASIS-1m'!$AB$25:$AB$35</c:f>
              <c:numCache>
                <c:formatCode>0.000</c:formatCode>
                <c:ptCount val="11"/>
                <c:pt idx="0">
                  <c:v>0.20833333333333334</c:v>
                </c:pt>
                <c:pt idx="1">
                  <c:v>0.41666666666666669</c:v>
                </c:pt>
                <c:pt idx="2">
                  <c:v>0.625</c:v>
                </c:pt>
                <c:pt idx="3">
                  <c:v>0.83333333333333337</c:v>
                </c:pt>
                <c:pt idx="4">
                  <c:v>1.0416666666666667</c:v>
                </c:pt>
                <c:pt idx="5">
                  <c:v>1.25</c:v>
                </c:pt>
                <c:pt idx="6">
                  <c:v>1.4583333333333333</c:v>
                </c:pt>
                <c:pt idx="7">
                  <c:v>1.6666666666666667</c:v>
                </c:pt>
                <c:pt idx="8">
                  <c:v>1.875</c:v>
                </c:pt>
                <c:pt idx="9">
                  <c:v>2.0833333333333335</c:v>
                </c:pt>
                <c:pt idx="10">
                  <c:v>2.2916666666666665</c:v>
                </c:pt>
              </c:numCache>
            </c:numRef>
          </c:cat>
          <c:val>
            <c:numRef>
              <c:f>'Tandem_ASIS-1m'!$AD$25:$AD$35</c:f>
              <c:numCache>
                <c:formatCode>0.00</c:formatCode>
                <c:ptCount val="11"/>
                <c:pt idx="0">
                  <c:v>3.6287479094205466</c:v>
                </c:pt>
                <c:pt idx="1">
                  <c:v>3.0524793268583816</c:v>
                </c:pt>
                <c:pt idx="2">
                  <c:v>2.7589737937146324</c:v>
                </c:pt>
                <c:pt idx="3">
                  <c:v>2.5681006016240864</c:v>
                </c:pt>
                <c:pt idx="4">
                  <c:v>2.429247906797416</c:v>
                </c:pt>
                <c:pt idx="5">
                  <c:v>2.3214291193141121</c:v>
                </c:pt>
                <c:pt idx="6">
                  <c:v>2.2340416373167602</c:v>
                </c:pt>
                <c:pt idx="7">
                  <c:v>2.1610298529749419</c:v>
                </c:pt>
                <c:pt idx="8">
                  <c:v>2.0986306178175638</c:v>
                </c:pt>
                <c:pt idx="9">
                  <c:v>2.0443561206808627</c:v>
                </c:pt>
                <c:pt idx="10">
                  <c:v>1.9964817966750654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'Tandem_ASIS-1m'!$AE$24</c:f>
              <c:strCache>
                <c:ptCount val="1"/>
                <c:pt idx="0">
                  <c:v>σy</c:v>
                </c:pt>
              </c:strCache>
            </c:strRef>
          </c:tx>
          <c:cat>
            <c:numRef>
              <c:f>'Tandem_ASIS-1m'!$AB$25:$AB$35</c:f>
              <c:numCache>
                <c:formatCode>0.000</c:formatCode>
                <c:ptCount val="11"/>
                <c:pt idx="0">
                  <c:v>0.20833333333333334</c:v>
                </c:pt>
                <c:pt idx="1">
                  <c:v>0.41666666666666669</c:v>
                </c:pt>
                <c:pt idx="2">
                  <c:v>0.625</c:v>
                </c:pt>
                <c:pt idx="3">
                  <c:v>0.83333333333333337</c:v>
                </c:pt>
                <c:pt idx="4">
                  <c:v>1.0416666666666667</c:v>
                </c:pt>
                <c:pt idx="5">
                  <c:v>1.25</c:v>
                </c:pt>
                <c:pt idx="6">
                  <c:v>1.4583333333333333</c:v>
                </c:pt>
                <c:pt idx="7">
                  <c:v>1.6666666666666667</c:v>
                </c:pt>
                <c:pt idx="8">
                  <c:v>1.875</c:v>
                </c:pt>
                <c:pt idx="9">
                  <c:v>2.0833333333333335</c:v>
                </c:pt>
                <c:pt idx="10">
                  <c:v>2.2916666666666665</c:v>
                </c:pt>
              </c:numCache>
            </c:numRef>
          </c:cat>
          <c:val>
            <c:numRef>
              <c:f>'Tandem_ASIS-1m'!$AE$25:$AE$35</c:f>
              <c:numCache>
                <c:formatCode>0.00</c:formatCode>
                <c:ptCount val="11"/>
                <c:pt idx="0">
                  <c:v>4.4797940250629038</c:v>
                </c:pt>
                <c:pt idx="1">
                  <c:v>3.7670427367504047</c:v>
                </c:pt>
                <c:pt idx="2">
                  <c:v>3.4039073646115785</c:v>
                </c:pt>
                <c:pt idx="3">
                  <c:v>3.1676927334409575</c:v>
                </c:pt>
                <c:pt idx="4">
                  <c:v>2.9958188225521187</c:v>
                </c:pt>
                <c:pt idx="5">
                  <c:v>2.8623335007575954</c:v>
                </c:pt>
                <c:pt idx="6">
                  <c:v>2.7541242942705324</c:v>
                </c:pt>
                <c:pt idx="7">
                  <c:v>2.6637014641757419</c:v>
                </c:pt>
                <c:pt idx="8">
                  <c:v>2.5864102862841443</c:v>
                </c:pt>
                <c:pt idx="9">
                  <c:v>2.5191733086336812</c:v>
                </c:pt>
                <c:pt idx="10">
                  <c:v>2.4598570798187605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47914752"/>
        <c:axId val="147916672"/>
      </c:lineChart>
      <c:catAx>
        <c:axId val="14791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Beam</a:t>
                </a:r>
                <a:r>
                  <a:rPr lang="en-US" baseline="0"/>
                  <a:t> Energy (MeV/u)</a:t>
                </a:r>
                <a:endParaRPr lang="en-US"/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crossAx val="147916672"/>
        <c:crosses val="autoZero"/>
        <c:auto val="1"/>
        <c:lblAlgn val="ctr"/>
        <c:lblOffset val="100"/>
        <c:noMultiLvlLbl val="0"/>
      </c:catAx>
      <c:valAx>
        <c:axId val="147916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Beam diameter (mm)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791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Tandem_ASIS_0m!$V$7</c:f>
              <c:strCache>
                <c:ptCount val="1"/>
                <c:pt idx="0">
                  <c:v>σx (mm)</c:v>
                </c:pt>
              </c:strCache>
            </c:strRef>
          </c:tx>
          <c:cat>
            <c:numRef>
              <c:f>Tandem_ASIS_0m!$E$8:$E$54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0.36</c:v>
                </c:pt>
                <c:pt idx="3">
                  <c:v>0.36</c:v>
                </c:pt>
                <c:pt idx="4">
                  <c:v>0.84</c:v>
                </c:pt>
                <c:pt idx="5">
                  <c:v>1.095</c:v>
                </c:pt>
                <c:pt idx="6">
                  <c:v>1.23</c:v>
                </c:pt>
                <c:pt idx="7">
                  <c:v>1.4850000000000001</c:v>
                </c:pt>
                <c:pt idx="8">
                  <c:v>2.7650000000000001</c:v>
                </c:pt>
                <c:pt idx="9">
                  <c:v>2.766</c:v>
                </c:pt>
                <c:pt idx="10">
                  <c:v>2.8759999999999999</c:v>
                </c:pt>
                <c:pt idx="11">
                  <c:v>2.8769999999999998</c:v>
                </c:pt>
                <c:pt idx="12">
                  <c:v>2.9870000000000001</c:v>
                </c:pt>
                <c:pt idx="13">
                  <c:v>2.988</c:v>
                </c:pt>
                <c:pt idx="14">
                  <c:v>3.0979999999999999</c:v>
                </c:pt>
                <c:pt idx="15">
                  <c:v>3.0990000000000002</c:v>
                </c:pt>
                <c:pt idx="16">
                  <c:v>3.2890000000000001</c:v>
                </c:pt>
                <c:pt idx="17">
                  <c:v>3.2890000000000001</c:v>
                </c:pt>
                <c:pt idx="18">
                  <c:v>5.2889999999999997</c:v>
                </c:pt>
                <c:pt idx="19">
                  <c:v>6.8849999999999998</c:v>
                </c:pt>
                <c:pt idx="20">
                  <c:v>8.8849999999999998</c:v>
                </c:pt>
                <c:pt idx="21">
                  <c:v>9.2650000000000006</c:v>
                </c:pt>
                <c:pt idx="22">
                  <c:v>9.2650000000000006</c:v>
                </c:pt>
                <c:pt idx="23">
                  <c:v>9.52</c:v>
                </c:pt>
                <c:pt idx="24">
                  <c:v>9.6549999999999994</c:v>
                </c:pt>
                <c:pt idx="25">
                  <c:v>9.91</c:v>
                </c:pt>
                <c:pt idx="26">
                  <c:v>11.31</c:v>
                </c:pt>
                <c:pt idx="27">
                  <c:v>11.565</c:v>
                </c:pt>
                <c:pt idx="28">
                  <c:v>11.7</c:v>
                </c:pt>
                <c:pt idx="29">
                  <c:v>11.955</c:v>
                </c:pt>
                <c:pt idx="30">
                  <c:v>12.305</c:v>
                </c:pt>
                <c:pt idx="31">
                  <c:v>13.263</c:v>
                </c:pt>
                <c:pt idx="32">
                  <c:v>13.263</c:v>
                </c:pt>
                <c:pt idx="33">
                  <c:v>13.513</c:v>
                </c:pt>
                <c:pt idx="34">
                  <c:v>13.768000000000001</c:v>
                </c:pt>
                <c:pt idx="35">
                  <c:v>13.903</c:v>
                </c:pt>
                <c:pt idx="36">
                  <c:v>14.157999999999999</c:v>
                </c:pt>
                <c:pt idx="37">
                  <c:v>14.407999999999999</c:v>
                </c:pt>
                <c:pt idx="38">
                  <c:v>14.507999999999999</c:v>
                </c:pt>
                <c:pt idx="39">
                  <c:v>14.763</c:v>
                </c:pt>
                <c:pt idx="40">
                  <c:v>14.898</c:v>
                </c:pt>
                <c:pt idx="41">
                  <c:v>15.153</c:v>
                </c:pt>
                <c:pt idx="42">
                  <c:v>15.653</c:v>
                </c:pt>
                <c:pt idx="43">
                  <c:v>16.353000000000002</c:v>
                </c:pt>
                <c:pt idx="44">
                  <c:v>16.353000000000002</c:v>
                </c:pt>
                <c:pt idx="45">
                  <c:v>16.363</c:v>
                </c:pt>
                <c:pt idx="46">
                  <c:v>16.613</c:v>
                </c:pt>
              </c:numCache>
            </c:numRef>
          </c:cat>
          <c:val>
            <c:numRef>
              <c:f>Tandem_ASIS_0m!$V$8:$V$54</c:f>
              <c:numCache>
                <c:formatCode>0.00</c:formatCode>
                <c:ptCount val="47"/>
                <c:pt idx="0">
                  <c:v>6.6874030497642201</c:v>
                </c:pt>
                <c:pt idx="1">
                  <c:v>6.6874030497642201</c:v>
                </c:pt>
                <c:pt idx="2">
                  <c:v>6.5815734334675575</c:v>
                </c:pt>
                <c:pt idx="3">
                  <c:v>6.5815734334675575</c:v>
                </c:pt>
                <c:pt idx="4">
                  <c:v>6.4967699007496051</c:v>
                </c:pt>
                <c:pt idx="5">
                  <c:v>8.1003196684917214</c:v>
                </c:pt>
                <c:pt idx="6">
                  <c:v>9.8806238617630218</c:v>
                </c:pt>
                <c:pt idx="7">
                  <c:v>11.19775637823391</c:v>
                </c:pt>
                <c:pt idx="8">
                  <c:v>7.1807887840504785</c:v>
                </c:pt>
                <c:pt idx="9">
                  <c:v>7.1776741498618595</c:v>
                </c:pt>
                <c:pt idx="10">
                  <c:v>6.8440596134652134</c:v>
                </c:pt>
                <c:pt idx="11">
                  <c:v>6.8407916671329501</c:v>
                </c:pt>
                <c:pt idx="12">
                  <c:v>6.5098356591834188</c:v>
                </c:pt>
                <c:pt idx="13">
                  <c:v>6.5070871533994401</c:v>
                </c:pt>
                <c:pt idx="14">
                  <c:v>6.1792472667620615</c:v>
                </c:pt>
                <c:pt idx="15">
                  <c:v>6.1763516493271666</c:v>
                </c:pt>
                <c:pt idx="16">
                  <c:v>5.621397749494963</c:v>
                </c:pt>
                <c:pt idx="17">
                  <c:v>5.621397749494963</c:v>
                </c:pt>
                <c:pt idx="18">
                  <c:v>3.186180882788836</c:v>
                </c:pt>
                <c:pt idx="19">
                  <c:v>4.3925132666798161</c:v>
                </c:pt>
                <c:pt idx="20">
                  <c:v>5.6768174611614022</c:v>
                </c:pt>
                <c:pt idx="21">
                  <c:v>6.2048744497134187</c:v>
                </c:pt>
                <c:pt idx="22">
                  <c:v>6.2048744497134187</c:v>
                </c:pt>
                <c:pt idx="23">
                  <c:v>6.5873879454481763</c:v>
                </c:pt>
                <c:pt idx="24">
                  <c:v>6.7980661729396008</c:v>
                </c:pt>
                <c:pt idx="25">
                  <c:v>7.2071628083750925</c:v>
                </c:pt>
                <c:pt idx="26">
                  <c:v>9.6555442380930199</c:v>
                </c:pt>
                <c:pt idx="27">
                  <c:v>9.5393333760851178</c:v>
                </c:pt>
                <c:pt idx="28">
                  <c:v>9.170860291544745</c:v>
                </c:pt>
                <c:pt idx="29">
                  <c:v>9.3761606510853781</c:v>
                </c:pt>
                <c:pt idx="30">
                  <c:v>10.905452294463485</c:v>
                </c:pt>
                <c:pt idx="31">
                  <c:v>11.511810053861975</c:v>
                </c:pt>
                <c:pt idx="32">
                  <c:v>11.511810053861975</c:v>
                </c:pt>
                <c:pt idx="33">
                  <c:v>10.717439285319477</c:v>
                </c:pt>
                <c:pt idx="34">
                  <c:v>9.9114020057992196</c:v>
                </c:pt>
                <c:pt idx="35">
                  <c:v>9.4868412169078482</c:v>
                </c:pt>
                <c:pt idx="36">
                  <c:v>8.6898620106157587</c:v>
                </c:pt>
                <c:pt idx="37">
                  <c:v>7.9159226296101526</c:v>
                </c:pt>
                <c:pt idx="38">
                  <c:v>7.6097054233061208</c:v>
                </c:pt>
                <c:pt idx="39">
                  <c:v>6.8364366207246903</c:v>
                </c:pt>
                <c:pt idx="40">
                  <c:v>6.4336713060775903</c:v>
                </c:pt>
                <c:pt idx="41">
                  <c:v>5.68880796977776</c:v>
                </c:pt>
                <c:pt idx="42">
                  <c:v>4.3266182170048513</c:v>
                </c:pt>
                <c:pt idx="43">
                  <c:v>2.9426913030522224</c:v>
                </c:pt>
                <c:pt idx="44">
                  <c:v>2.9426913030522224</c:v>
                </c:pt>
                <c:pt idx="45">
                  <c:v>2.9306662893920885</c:v>
                </c:pt>
                <c:pt idx="46">
                  <c:v>2.7582758679924111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Tandem_ASIS_0m!$W$7</c:f>
              <c:strCache>
                <c:ptCount val="1"/>
                <c:pt idx="0">
                  <c:v>σy (mm)</c:v>
                </c:pt>
              </c:strCache>
            </c:strRef>
          </c:tx>
          <c:cat>
            <c:numRef>
              <c:f>Tandem_ASIS_0m!$E$8:$E$54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0.36</c:v>
                </c:pt>
                <c:pt idx="3">
                  <c:v>0.36</c:v>
                </c:pt>
                <c:pt idx="4">
                  <c:v>0.84</c:v>
                </c:pt>
                <c:pt idx="5">
                  <c:v>1.095</c:v>
                </c:pt>
                <c:pt idx="6">
                  <c:v>1.23</c:v>
                </c:pt>
                <c:pt idx="7">
                  <c:v>1.4850000000000001</c:v>
                </c:pt>
                <c:pt idx="8">
                  <c:v>2.7650000000000001</c:v>
                </c:pt>
                <c:pt idx="9">
                  <c:v>2.766</c:v>
                </c:pt>
                <c:pt idx="10">
                  <c:v>2.8759999999999999</c:v>
                </c:pt>
                <c:pt idx="11">
                  <c:v>2.8769999999999998</c:v>
                </c:pt>
                <c:pt idx="12">
                  <c:v>2.9870000000000001</c:v>
                </c:pt>
                <c:pt idx="13">
                  <c:v>2.988</c:v>
                </c:pt>
                <c:pt idx="14">
                  <c:v>3.0979999999999999</c:v>
                </c:pt>
                <c:pt idx="15">
                  <c:v>3.0990000000000002</c:v>
                </c:pt>
                <c:pt idx="16">
                  <c:v>3.2890000000000001</c:v>
                </c:pt>
                <c:pt idx="17">
                  <c:v>3.2890000000000001</c:v>
                </c:pt>
                <c:pt idx="18">
                  <c:v>5.2889999999999997</c:v>
                </c:pt>
                <c:pt idx="19">
                  <c:v>6.8849999999999998</c:v>
                </c:pt>
                <c:pt idx="20">
                  <c:v>8.8849999999999998</c:v>
                </c:pt>
                <c:pt idx="21">
                  <c:v>9.2650000000000006</c:v>
                </c:pt>
                <c:pt idx="22">
                  <c:v>9.2650000000000006</c:v>
                </c:pt>
                <c:pt idx="23">
                  <c:v>9.52</c:v>
                </c:pt>
                <c:pt idx="24">
                  <c:v>9.6549999999999994</c:v>
                </c:pt>
                <c:pt idx="25">
                  <c:v>9.91</c:v>
                </c:pt>
                <c:pt idx="26">
                  <c:v>11.31</c:v>
                </c:pt>
                <c:pt idx="27">
                  <c:v>11.565</c:v>
                </c:pt>
                <c:pt idx="28">
                  <c:v>11.7</c:v>
                </c:pt>
                <c:pt idx="29">
                  <c:v>11.955</c:v>
                </c:pt>
                <c:pt idx="30">
                  <c:v>12.305</c:v>
                </c:pt>
                <c:pt idx="31">
                  <c:v>13.263</c:v>
                </c:pt>
                <c:pt idx="32">
                  <c:v>13.263</c:v>
                </c:pt>
                <c:pt idx="33">
                  <c:v>13.513</c:v>
                </c:pt>
                <c:pt idx="34">
                  <c:v>13.768000000000001</c:v>
                </c:pt>
                <c:pt idx="35">
                  <c:v>13.903</c:v>
                </c:pt>
                <c:pt idx="36">
                  <c:v>14.157999999999999</c:v>
                </c:pt>
                <c:pt idx="37">
                  <c:v>14.407999999999999</c:v>
                </c:pt>
                <c:pt idx="38">
                  <c:v>14.507999999999999</c:v>
                </c:pt>
                <c:pt idx="39">
                  <c:v>14.763</c:v>
                </c:pt>
                <c:pt idx="40">
                  <c:v>14.898</c:v>
                </c:pt>
                <c:pt idx="41">
                  <c:v>15.153</c:v>
                </c:pt>
                <c:pt idx="42">
                  <c:v>15.653</c:v>
                </c:pt>
                <c:pt idx="43">
                  <c:v>16.353000000000002</c:v>
                </c:pt>
                <c:pt idx="44">
                  <c:v>16.353000000000002</c:v>
                </c:pt>
                <c:pt idx="45">
                  <c:v>16.363</c:v>
                </c:pt>
                <c:pt idx="46">
                  <c:v>16.613</c:v>
                </c:pt>
              </c:numCache>
            </c:numRef>
          </c:cat>
          <c:val>
            <c:numRef>
              <c:f>Tandem_ASIS_0m!$W$8:$W$54</c:f>
              <c:numCache>
                <c:formatCode>0.00</c:formatCode>
                <c:ptCount val="47"/>
                <c:pt idx="0">
                  <c:v>6.6874030497642201</c:v>
                </c:pt>
                <c:pt idx="1">
                  <c:v>6.6874030497642201</c:v>
                </c:pt>
                <c:pt idx="2">
                  <c:v>11.269811938181935</c:v>
                </c:pt>
                <c:pt idx="3">
                  <c:v>11.269811938181935</c:v>
                </c:pt>
                <c:pt idx="4">
                  <c:v>17.392134191187164</c:v>
                </c:pt>
                <c:pt idx="5">
                  <c:v>16.377994827843693</c:v>
                </c:pt>
                <c:pt idx="6">
                  <c:v>13.624917008629174</c:v>
                </c:pt>
                <c:pt idx="7">
                  <c:v>10.788918140236724</c:v>
                </c:pt>
                <c:pt idx="8">
                  <c:v>7.591896218207582</c:v>
                </c:pt>
                <c:pt idx="9">
                  <c:v>7.5895395842168574</c:v>
                </c:pt>
                <c:pt idx="10">
                  <c:v>7.3250725039473128</c:v>
                </c:pt>
                <c:pt idx="11">
                  <c:v>7.3226299988764261</c:v>
                </c:pt>
                <c:pt idx="12">
                  <c:v>7.060833635367378</c:v>
                </c:pt>
                <c:pt idx="13">
                  <c:v>7.0582996917597169</c:v>
                </c:pt>
                <c:pt idx="14">
                  <c:v>6.799480973043873</c:v>
                </c:pt>
                <c:pt idx="15">
                  <c:v>6.796849594859788</c:v>
                </c:pt>
                <c:pt idx="16">
                  <c:v>6.3569033726631554</c:v>
                </c:pt>
                <c:pt idx="17">
                  <c:v>6.3569033726631554</c:v>
                </c:pt>
                <c:pt idx="18">
                  <c:v>3.3289567279387935</c:v>
                </c:pt>
                <c:pt idx="19">
                  <c:v>4.3390888871453459</c:v>
                </c:pt>
                <c:pt idx="20">
                  <c:v>6.3849817044198467</c:v>
                </c:pt>
                <c:pt idx="21">
                  <c:v>6.9888961145881554</c:v>
                </c:pt>
                <c:pt idx="22">
                  <c:v>6.9888961145881554</c:v>
                </c:pt>
                <c:pt idx="23">
                  <c:v>7.4136732384793458</c:v>
                </c:pt>
                <c:pt idx="24">
                  <c:v>7.644143404464919</c:v>
                </c:pt>
                <c:pt idx="25">
                  <c:v>8.0876115434548304</c:v>
                </c:pt>
                <c:pt idx="26">
                  <c:v>10.664258874185272</c:v>
                </c:pt>
                <c:pt idx="27">
                  <c:v>11.811551686893932</c:v>
                </c:pt>
                <c:pt idx="28">
                  <c:v>12.782214791653075</c:v>
                </c:pt>
                <c:pt idx="29">
                  <c:v>13.318513450047769</c:v>
                </c:pt>
                <c:pt idx="30">
                  <c:v>12.251643611924317</c:v>
                </c:pt>
                <c:pt idx="31">
                  <c:v>9.3642747613273158</c:v>
                </c:pt>
                <c:pt idx="32">
                  <c:v>9.3642747613273158</c:v>
                </c:pt>
                <c:pt idx="33">
                  <c:v>8.6233796541572367</c:v>
                </c:pt>
                <c:pt idx="34">
                  <c:v>7.8752511975132693</c:v>
                </c:pt>
                <c:pt idx="35">
                  <c:v>7.4839181382758815</c:v>
                </c:pt>
                <c:pt idx="36">
                  <c:v>6.753946012591137</c:v>
                </c:pt>
                <c:pt idx="37">
                  <c:v>6.0542238385425229</c:v>
                </c:pt>
                <c:pt idx="38">
                  <c:v>5.780640090487978</c:v>
                </c:pt>
                <c:pt idx="39">
                  <c:v>5.103500739876262</c:v>
                </c:pt>
                <c:pt idx="40">
                  <c:v>4.7598152010375223</c:v>
                </c:pt>
                <c:pt idx="41">
                  <c:v>4.1494244693388964</c:v>
                </c:pt>
                <c:pt idx="42">
                  <c:v>3.2029798439529769</c:v>
                </c:pt>
                <c:pt idx="43">
                  <c:v>2.9561044731316883</c:v>
                </c:pt>
                <c:pt idx="44">
                  <c:v>2.9561044731316883</c:v>
                </c:pt>
                <c:pt idx="45">
                  <c:v>2.9636590585995504</c:v>
                </c:pt>
                <c:pt idx="46">
                  <c:v>3.2569781217040745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65638144"/>
        <c:axId val="165640064"/>
      </c:lineChart>
      <c:catAx>
        <c:axId val="16563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along beam line (m)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5640064"/>
        <c:crosses val="autoZero"/>
        <c:auto val="1"/>
        <c:lblAlgn val="ctr"/>
        <c:lblOffset val="100"/>
        <c:noMultiLvlLbl val="0"/>
      </c:catAx>
      <c:valAx>
        <c:axId val="165640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Beam diameter (mm)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563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072222222222223"/>
          <c:y val="8.2949475065616798E-2"/>
          <c:w val="0.17816666666666667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Beam diameter at target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Tandem_ASIS_1m!$AD$24</c:f>
              <c:strCache>
                <c:ptCount val="1"/>
                <c:pt idx="0">
                  <c:v>σx</c:v>
                </c:pt>
              </c:strCache>
            </c:strRef>
          </c:tx>
          <c:cat>
            <c:numRef>
              <c:f>Tandem_ASIS_1m!$AB$25:$AB$35</c:f>
              <c:numCache>
                <c:formatCode>0.000</c:formatCode>
                <c:ptCount val="11"/>
                <c:pt idx="0">
                  <c:v>0.20833333333333334</c:v>
                </c:pt>
                <c:pt idx="1">
                  <c:v>0.41666666666666669</c:v>
                </c:pt>
                <c:pt idx="2">
                  <c:v>0.625</c:v>
                </c:pt>
                <c:pt idx="3">
                  <c:v>0.83333333333333337</c:v>
                </c:pt>
                <c:pt idx="4">
                  <c:v>1.0416666666666667</c:v>
                </c:pt>
                <c:pt idx="5">
                  <c:v>1.25</c:v>
                </c:pt>
                <c:pt idx="6">
                  <c:v>1.4583333333333333</c:v>
                </c:pt>
                <c:pt idx="7">
                  <c:v>1.6666666666666667</c:v>
                </c:pt>
                <c:pt idx="8">
                  <c:v>1.875</c:v>
                </c:pt>
                <c:pt idx="9">
                  <c:v>2.0833333333333335</c:v>
                </c:pt>
                <c:pt idx="10">
                  <c:v>2.2916666666666665</c:v>
                </c:pt>
              </c:numCache>
            </c:numRef>
          </c:cat>
          <c:val>
            <c:numRef>
              <c:f>Tandem_ASIS_1m!$AD$25:$AD$35</c:f>
              <c:numCache>
                <c:formatCode>0.00</c:formatCode>
                <c:ptCount val="11"/>
                <c:pt idx="0">
                  <c:v>4.3917036930195126</c:v>
                </c:pt>
                <c:pt idx="1">
                  <c:v>3.6958597901564962</c:v>
                </c:pt>
                <c:pt idx="2">
                  <c:v>3.3415900469493076</c:v>
                </c:pt>
                <c:pt idx="3">
                  <c:v>3.1112710696177879</c:v>
                </c:pt>
                <c:pt idx="4">
                  <c:v>2.943766979175388</c:v>
                </c:pt>
                <c:pt idx="5">
                  <c:v>2.813730704077642</c:v>
                </c:pt>
                <c:pt idx="6">
                  <c:v>2.7083581662178537</c:v>
                </c:pt>
                <c:pt idx="7">
                  <c:v>2.6203371537357194</c:v>
                </c:pt>
                <c:pt idx="8">
                  <c:v>2.5451240537729678</c:v>
                </c:pt>
                <c:pt idx="9">
                  <c:v>2.4797153552276159</c:v>
                </c:pt>
                <c:pt idx="10">
                  <c:v>2.4220291786217008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Tandem_ASIS_1m!$AE$24</c:f>
              <c:strCache>
                <c:ptCount val="1"/>
                <c:pt idx="0">
                  <c:v>σy</c:v>
                </c:pt>
              </c:strCache>
            </c:strRef>
          </c:tx>
          <c:cat>
            <c:numRef>
              <c:f>Tandem_ASIS_1m!$AB$25:$AB$35</c:f>
              <c:numCache>
                <c:formatCode>0.000</c:formatCode>
                <c:ptCount val="11"/>
                <c:pt idx="0">
                  <c:v>0.20833333333333334</c:v>
                </c:pt>
                <c:pt idx="1">
                  <c:v>0.41666666666666669</c:v>
                </c:pt>
                <c:pt idx="2">
                  <c:v>0.625</c:v>
                </c:pt>
                <c:pt idx="3">
                  <c:v>0.83333333333333337</c:v>
                </c:pt>
                <c:pt idx="4">
                  <c:v>1.0416666666666667</c:v>
                </c:pt>
                <c:pt idx="5">
                  <c:v>1.25</c:v>
                </c:pt>
                <c:pt idx="6">
                  <c:v>1.4583333333333333</c:v>
                </c:pt>
                <c:pt idx="7">
                  <c:v>1.6666666666666667</c:v>
                </c:pt>
                <c:pt idx="8">
                  <c:v>1.875</c:v>
                </c:pt>
                <c:pt idx="9">
                  <c:v>2.0833333333333335</c:v>
                </c:pt>
                <c:pt idx="10">
                  <c:v>2.2916666666666665</c:v>
                </c:pt>
              </c:numCache>
            </c:numRef>
          </c:cat>
          <c:val>
            <c:numRef>
              <c:f>Tandem_ASIS_1m!$AE$25:$AE$35</c:f>
              <c:numCache>
                <c:formatCode>0.00</c:formatCode>
                <c:ptCount val="11"/>
                <c:pt idx="0">
                  <c:v>4.6783537059425546</c:v>
                </c:pt>
                <c:pt idx="1">
                  <c:v>3.9340108606160253</c:v>
                </c:pt>
                <c:pt idx="2">
                  <c:v>3.5547800958755302</c:v>
                </c:pt>
                <c:pt idx="3">
                  <c:v>3.3080956302611964</c:v>
                </c:pt>
                <c:pt idx="4">
                  <c:v>3.1286036840995983</c:v>
                </c:pt>
                <c:pt idx="5">
                  <c:v>2.9892018396369893</c:v>
                </c:pt>
                <c:pt idx="6">
                  <c:v>2.8761964337291261</c:v>
                </c:pt>
                <c:pt idx="7">
                  <c:v>2.7817657568031176</c:v>
                </c:pt>
                <c:pt idx="8">
                  <c:v>2.7010487714902172</c:v>
                </c:pt>
                <c:pt idx="9">
                  <c:v>2.630831622708917</c:v>
                </c:pt>
                <c:pt idx="10">
                  <c:v>2.5688862972438864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66008320"/>
        <c:axId val="166010240"/>
      </c:lineChart>
      <c:catAx>
        <c:axId val="16600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Beam</a:t>
                </a:r>
                <a:r>
                  <a:rPr lang="en-US" baseline="0"/>
                  <a:t> Energy (MeV/u)</a:t>
                </a:r>
                <a:endParaRPr lang="en-US"/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extTo"/>
        <c:crossAx val="166010240"/>
        <c:crosses val="autoZero"/>
        <c:auto val="1"/>
        <c:lblAlgn val="ctr"/>
        <c:lblOffset val="100"/>
        <c:noMultiLvlLbl val="0"/>
      </c:catAx>
      <c:valAx>
        <c:axId val="166010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Beam diameter (mm)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6008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685800</xdr:colOff>
      <xdr:row>7</xdr:row>
      <xdr:rowOff>100012</xdr:rowOff>
    </xdr:from>
    <xdr:to>
      <xdr:col>31</xdr:col>
      <xdr:colOff>771525</xdr:colOff>
      <xdr:row>21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304800</xdr:colOff>
      <xdr:row>22</xdr:row>
      <xdr:rowOff>123825</xdr:rowOff>
    </xdr:from>
    <xdr:to>
      <xdr:col>39</xdr:col>
      <xdr:colOff>409575</xdr:colOff>
      <xdr:row>36</xdr:row>
      <xdr:rowOff>161925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685800</xdr:colOff>
      <xdr:row>7</xdr:row>
      <xdr:rowOff>100012</xdr:rowOff>
    </xdr:from>
    <xdr:to>
      <xdr:col>32</xdr:col>
      <xdr:colOff>771525</xdr:colOff>
      <xdr:row>21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23</xdr:row>
      <xdr:rowOff>0</xdr:rowOff>
    </xdr:from>
    <xdr:to>
      <xdr:col>40</xdr:col>
      <xdr:colOff>104775</xdr:colOff>
      <xdr:row>37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685800</xdr:colOff>
      <xdr:row>7</xdr:row>
      <xdr:rowOff>100012</xdr:rowOff>
    </xdr:from>
    <xdr:to>
      <xdr:col>32</xdr:col>
      <xdr:colOff>771525</xdr:colOff>
      <xdr:row>21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152400</xdr:colOff>
      <xdr:row>22</xdr:row>
      <xdr:rowOff>161925</xdr:rowOff>
    </xdr:from>
    <xdr:to>
      <xdr:col>40</xdr:col>
      <xdr:colOff>257175</xdr:colOff>
      <xdr:row>37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andem_ASIS_0m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ndem_ASIS-1m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andem_ASIS_1m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5"/>
  <sheetViews>
    <sheetView topLeftCell="U20" workbookViewId="0">
      <selection activeCell="AE25" sqref="AE25"/>
    </sheetView>
  </sheetViews>
  <sheetFormatPr defaultRowHeight="15" x14ac:dyDescent="0.25"/>
  <cols>
    <col min="2" max="2" width="6.7109375" bestFit="1" customWidth="1"/>
    <col min="3" max="3" width="9" bestFit="1" customWidth="1"/>
    <col min="4" max="4" width="10.28515625" customWidth="1"/>
    <col min="5" max="5" width="7" bestFit="1" customWidth="1"/>
    <col min="6" max="6" width="8.28515625" style="5" customWidth="1"/>
    <col min="7" max="7" width="7.7109375" customWidth="1"/>
    <col min="8" max="8" width="7.5703125" customWidth="1"/>
    <col min="9" max="9" width="5.85546875" customWidth="1"/>
    <col min="10" max="10" width="6.5703125" customWidth="1"/>
    <col min="11" max="11" width="8" style="5" customWidth="1"/>
    <col min="12" max="12" width="6.7109375" customWidth="1"/>
    <col min="13" max="13" width="9.85546875" style="5" bestFit="1" customWidth="1"/>
    <col min="14" max="14" width="7.7109375" customWidth="1"/>
    <col min="15" max="15" width="10.140625" bestFit="1" customWidth="1"/>
    <col min="16" max="16" width="6" customWidth="1"/>
    <col min="17" max="17" width="8.42578125" bestFit="1" customWidth="1"/>
    <col min="18" max="18" width="6.42578125" style="5" customWidth="1"/>
    <col min="19" max="19" width="3.85546875" customWidth="1"/>
    <col min="20" max="21" width="5.85546875" customWidth="1"/>
    <col min="22" max="22" width="10.85546875" customWidth="1"/>
    <col min="23" max="23" width="11.140625" customWidth="1"/>
    <col min="24" max="24" width="10.85546875" bestFit="1" customWidth="1"/>
    <col min="25" max="25" width="7" customWidth="1"/>
    <col min="26" max="26" width="13.85546875" bestFit="1" customWidth="1"/>
    <col min="27" max="27" width="8.85546875" customWidth="1"/>
    <col min="28" max="28" width="12.7109375" customWidth="1"/>
    <col min="29" max="29" width="9.28515625" customWidth="1"/>
    <col min="30" max="30" width="6" customWidth="1"/>
    <col min="31" max="31" width="6.7109375" customWidth="1"/>
    <col min="32" max="32" width="15" bestFit="1" customWidth="1"/>
    <col min="33" max="33" width="6.42578125" customWidth="1"/>
    <col min="34" max="34" width="7.42578125" customWidth="1"/>
    <col min="35" max="35" width="8.42578125" customWidth="1"/>
    <col min="36" max="36" width="5.28515625" customWidth="1"/>
    <col min="37" max="37" width="6.140625" customWidth="1"/>
  </cols>
  <sheetData>
    <row r="1" spans="2:29" s="12" customFormat="1" x14ac:dyDescent="0.25">
      <c r="J1" s="12" t="s">
        <v>215</v>
      </c>
      <c r="K1" s="12" t="s">
        <v>216</v>
      </c>
      <c r="M1" s="12" t="s">
        <v>217</v>
      </c>
      <c r="N1" s="12">
        <f>AA7</f>
        <v>16.353000000000002</v>
      </c>
    </row>
    <row r="2" spans="2:29" x14ac:dyDescent="0.25">
      <c r="V2" s="2" t="s">
        <v>116</v>
      </c>
      <c r="W2" s="2"/>
      <c r="X2" s="2">
        <v>15</v>
      </c>
    </row>
    <row r="3" spans="2:29" x14ac:dyDescent="0.25">
      <c r="B3" t="s">
        <v>123</v>
      </c>
      <c r="C3" t="s">
        <v>123</v>
      </c>
      <c r="D3" t="s">
        <v>125</v>
      </c>
      <c r="E3" t="s">
        <v>124</v>
      </c>
      <c r="F3" s="5" t="s">
        <v>124</v>
      </c>
      <c r="G3" t="s">
        <v>124</v>
      </c>
      <c r="H3" t="s">
        <v>125</v>
      </c>
      <c r="I3" t="s">
        <v>131</v>
      </c>
      <c r="J3" t="s">
        <v>124</v>
      </c>
      <c r="K3" s="5" t="s">
        <v>123</v>
      </c>
      <c r="L3" t="s">
        <v>124</v>
      </c>
      <c r="M3" s="5" t="s">
        <v>124</v>
      </c>
      <c r="N3" t="s">
        <v>124</v>
      </c>
      <c r="O3" t="s">
        <v>125</v>
      </c>
      <c r="P3" t="s">
        <v>123</v>
      </c>
      <c r="Q3" t="s">
        <v>123</v>
      </c>
      <c r="R3" s="5" t="s">
        <v>124</v>
      </c>
      <c r="S3" t="s">
        <v>124</v>
      </c>
      <c r="V3" s="2" t="s">
        <v>117</v>
      </c>
      <c r="W3" s="2"/>
      <c r="X3" s="2">
        <v>12</v>
      </c>
    </row>
    <row r="4" spans="2:29" x14ac:dyDescent="0.25">
      <c r="C4" t="s">
        <v>5</v>
      </c>
      <c r="D4" t="s">
        <v>6</v>
      </c>
      <c r="E4" t="s">
        <v>7</v>
      </c>
      <c r="G4" t="s">
        <v>126</v>
      </c>
      <c r="H4" t="s">
        <v>127</v>
      </c>
      <c r="I4" t="s">
        <v>128</v>
      </c>
      <c r="J4" t="s">
        <v>10</v>
      </c>
      <c r="L4" t="s">
        <v>7</v>
      </c>
      <c r="O4" t="s">
        <v>136</v>
      </c>
      <c r="P4" t="s">
        <v>137</v>
      </c>
      <c r="V4" t="s">
        <v>118</v>
      </c>
      <c r="X4">
        <f>X2/X3</f>
        <v>1.25</v>
      </c>
    </row>
    <row r="5" spans="2:29" ht="18" x14ac:dyDescent="0.35">
      <c r="B5" t="s">
        <v>14</v>
      </c>
      <c r="C5" t="s">
        <v>15</v>
      </c>
      <c r="D5" t="s">
        <v>16</v>
      </c>
      <c r="E5" t="s">
        <v>17</v>
      </c>
      <c r="F5" s="5" t="s">
        <v>129</v>
      </c>
      <c r="G5" t="s">
        <v>130</v>
      </c>
      <c r="H5" t="s">
        <v>18</v>
      </c>
      <c r="I5" t="s">
        <v>19</v>
      </c>
      <c r="J5" t="s">
        <v>20</v>
      </c>
      <c r="K5" s="5" t="s">
        <v>21</v>
      </c>
      <c r="L5" t="s">
        <v>22</v>
      </c>
      <c r="M5" s="5" t="s">
        <v>138</v>
      </c>
      <c r="N5" t="s">
        <v>139</v>
      </c>
      <c r="O5" t="s">
        <v>140</v>
      </c>
      <c r="P5" t="s">
        <v>141</v>
      </c>
      <c r="Q5" t="s">
        <v>25</v>
      </c>
      <c r="R5" s="5" t="s">
        <v>191</v>
      </c>
      <c r="S5" t="s">
        <v>27</v>
      </c>
      <c r="V5" t="s">
        <v>121</v>
      </c>
      <c r="X5" s="3">
        <f>10^(-5)/SQRT(X4)</f>
        <v>8.9442719099991598E-6</v>
      </c>
    </row>
    <row r="6" spans="2:29" x14ac:dyDescent="0.25">
      <c r="B6" t="s">
        <v>28</v>
      </c>
      <c r="C6" t="s">
        <v>29</v>
      </c>
      <c r="D6" t="s">
        <v>28</v>
      </c>
      <c r="E6" t="s">
        <v>30</v>
      </c>
      <c r="F6" s="5" t="s">
        <v>34</v>
      </c>
      <c r="G6" t="s">
        <v>36</v>
      </c>
      <c r="H6" t="s">
        <v>31</v>
      </c>
      <c r="I6" t="s">
        <v>32</v>
      </c>
      <c r="J6" t="s">
        <v>33</v>
      </c>
      <c r="K6" s="5" t="s">
        <v>34</v>
      </c>
      <c r="L6" t="s">
        <v>35</v>
      </c>
      <c r="M6" s="5" t="s">
        <v>34</v>
      </c>
      <c r="N6" t="s">
        <v>36</v>
      </c>
      <c r="O6" t="s">
        <v>142</v>
      </c>
      <c r="P6" t="s">
        <v>143</v>
      </c>
      <c r="Q6" t="s">
        <v>33</v>
      </c>
      <c r="R6" s="5" t="s">
        <v>192</v>
      </c>
      <c r="S6" t="s">
        <v>36</v>
      </c>
      <c r="V6" s="2" t="s">
        <v>122</v>
      </c>
      <c r="W6" s="2"/>
      <c r="X6" s="4">
        <v>1E-4</v>
      </c>
      <c r="AA6" s="8" t="s">
        <v>193</v>
      </c>
      <c r="AB6" s="8" t="s">
        <v>194</v>
      </c>
      <c r="AC6" s="8" t="s">
        <v>195</v>
      </c>
    </row>
    <row r="7" spans="2:29" ht="18" x14ac:dyDescent="0.35">
      <c r="B7" t="s">
        <v>131</v>
      </c>
      <c r="C7" t="s">
        <v>124</v>
      </c>
      <c r="D7" t="s">
        <v>125</v>
      </c>
      <c r="E7" t="s">
        <v>123</v>
      </c>
      <c r="F7" s="5" t="s">
        <v>124</v>
      </c>
      <c r="G7" t="s">
        <v>125</v>
      </c>
      <c r="H7" t="s">
        <v>124</v>
      </c>
      <c r="I7" t="s">
        <v>123</v>
      </c>
      <c r="J7" t="s">
        <v>124</v>
      </c>
      <c r="K7" s="5" t="s">
        <v>123</v>
      </c>
      <c r="L7" t="s">
        <v>123</v>
      </c>
      <c r="M7" s="5" t="s">
        <v>125</v>
      </c>
      <c r="N7" t="s">
        <v>124</v>
      </c>
      <c r="O7" t="s">
        <v>125</v>
      </c>
      <c r="P7" t="s">
        <v>131</v>
      </c>
      <c r="Q7" t="s">
        <v>124</v>
      </c>
      <c r="R7" s="5" t="s">
        <v>123</v>
      </c>
      <c r="S7" t="s">
        <v>123</v>
      </c>
      <c r="V7" t="s">
        <v>119</v>
      </c>
      <c r="W7" t="s">
        <v>120</v>
      </c>
      <c r="AA7" s="8">
        <f>E52</f>
        <v>16.353000000000002</v>
      </c>
      <c r="AB7" s="9">
        <f>V52</f>
        <v>2.9426913030522224</v>
      </c>
      <c r="AC7" s="9">
        <f>W52</f>
        <v>2.9561044731316883</v>
      </c>
    </row>
    <row r="8" spans="2:29" x14ac:dyDescent="0.25">
      <c r="B8" t="s">
        <v>37</v>
      </c>
      <c r="C8" t="s">
        <v>38</v>
      </c>
      <c r="D8">
        <v>1</v>
      </c>
      <c r="E8">
        <v>0</v>
      </c>
      <c r="F8" s="5">
        <v>5</v>
      </c>
      <c r="G8">
        <v>0.25700000000000001</v>
      </c>
      <c r="H8">
        <v>0</v>
      </c>
      <c r="I8">
        <v>0</v>
      </c>
      <c r="J8">
        <v>0</v>
      </c>
      <c r="K8" s="5">
        <v>0</v>
      </c>
      <c r="L8">
        <v>0</v>
      </c>
      <c r="M8" s="5">
        <v>5</v>
      </c>
      <c r="N8">
        <v>-9.4960000000000004</v>
      </c>
      <c r="O8">
        <v>0</v>
      </c>
      <c r="P8">
        <v>0</v>
      </c>
      <c r="Q8">
        <v>0</v>
      </c>
      <c r="R8" s="5">
        <v>0</v>
      </c>
      <c r="S8">
        <v>0</v>
      </c>
      <c r="V8" s="6">
        <f>1000*($X$5*F8+($X$6*K8)^2)^0.5</f>
        <v>6.6874030497642201</v>
      </c>
      <c r="W8" s="6">
        <f>1000*($X$5*M8+($X$6*R8)^2)^0.5</f>
        <v>6.6874030497642201</v>
      </c>
    </row>
    <row r="9" spans="2:29" x14ac:dyDescent="0.25">
      <c r="B9">
        <v>1</v>
      </c>
      <c r="C9" t="s">
        <v>39</v>
      </c>
      <c r="D9">
        <v>1</v>
      </c>
      <c r="E9">
        <v>0</v>
      </c>
      <c r="F9" s="5">
        <v>5</v>
      </c>
      <c r="G9">
        <v>0.25700000000000001</v>
      </c>
      <c r="H9">
        <v>0</v>
      </c>
      <c r="I9">
        <v>0</v>
      </c>
      <c r="J9">
        <v>0</v>
      </c>
      <c r="K9" s="5">
        <v>0</v>
      </c>
      <c r="L9">
        <v>0</v>
      </c>
      <c r="M9" s="5">
        <v>5</v>
      </c>
      <c r="N9">
        <v>-9.4960000000000004</v>
      </c>
      <c r="O9">
        <v>0</v>
      </c>
      <c r="P9">
        <v>0</v>
      </c>
      <c r="Q9">
        <v>0</v>
      </c>
      <c r="R9" s="5">
        <v>0</v>
      </c>
      <c r="S9">
        <v>0</v>
      </c>
      <c r="V9" s="6">
        <f t="shared" ref="V9:V54" si="0">1000*($X$5*F9+($X$6*K9)^2)^0.5</f>
        <v>6.6874030497642201</v>
      </c>
      <c r="W9" s="6">
        <f t="shared" ref="W9:W54" si="1">1000*($X$5*M9+($X$6*R9)^2)^0.5</f>
        <v>6.6874030497642201</v>
      </c>
    </row>
    <row r="10" spans="2:29" x14ac:dyDescent="0.25">
      <c r="B10">
        <v>2</v>
      </c>
      <c r="C10" t="s">
        <v>40</v>
      </c>
      <c r="D10">
        <v>1</v>
      </c>
      <c r="E10">
        <v>0.36</v>
      </c>
      <c r="F10" s="5">
        <v>4.843</v>
      </c>
      <c r="G10">
        <v>0.18</v>
      </c>
      <c r="H10">
        <v>1.2E-2</v>
      </c>
      <c r="I10">
        <v>0</v>
      </c>
      <c r="J10">
        <v>0</v>
      </c>
      <c r="K10" s="5">
        <v>0</v>
      </c>
      <c r="L10">
        <v>0</v>
      </c>
      <c r="M10" s="5">
        <v>14.2</v>
      </c>
      <c r="N10">
        <v>-16.059999999999999</v>
      </c>
      <c r="O10">
        <v>7.0000000000000001E-3</v>
      </c>
      <c r="P10">
        <v>0</v>
      </c>
      <c r="Q10">
        <v>0</v>
      </c>
      <c r="R10" s="5">
        <v>0</v>
      </c>
      <c r="S10">
        <v>0</v>
      </c>
      <c r="V10" s="6">
        <f t="shared" si="0"/>
        <v>6.5815734334675575</v>
      </c>
      <c r="W10" s="6">
        <f t="shared" si="1"/>
        <v>11.269811938181935</v>
      </c>
    </row>
    <row r="11" spans="2:29" x14ac:dyDescent="0.25">
      <c r="B11">
        <v>3</v>
      </c>
      <c r="C11" t="s">
        <v>41</v>
      </c>
      <c r="D11">
        <v>1</v>
      </c>
      <c r="E11">
        <v>0.36</v>
      </c>
      <c r="F11" s="5">
        <v>4.843</v>
      </c>
      <c r="G11">
        <v>0.18</v>
      </c>
      <c r="H11">
        <v>1.2E-2</v>
      </c>
      <c r="I11">
        <v>0</v>
      </c>
      <c r="J11">
        <v>0</v>
      </c>
      <c r="K11" s="5">
        <v>0</v>
      </c>
      <c r="L11">
        <v>0</v>
      </c>
      <c r="M11" s="5">
        <v>14.2</v>
      </c>
      <c r="N11">
        <v>-16.059999999999999</v>
      </c>
      <c r="O11">
        <v>7.0000000000000001E-3</v>
      </c>
      <c r="P11">
        <v>0</v>
      </c>
      <c r="Q11">
        <v>0</v>
      </c>
      <c r="R11" s="5">
        <v>0</v>
      </c>
      <c r="S11">
        <v>0</v>
      </c>
      <c r="V11" s="6">
        <f t="shared" si="0"/>
        <v>6.5815734334675575</v>
      </c>
      <c r="W11" s="6">
        <f t="shared" si="1"/>
        <v>11.269811938181935</v>
      </c>
    </row>
    <row r="12" spans="2:29" x14ac:dyDescent="0.25">
      <c r="B12">
        <v>4</v>
      </c>
      <c r="C12" t="s">
        <v>42</v>
      </c>
      <c r="D12">
        <v>1</v>
      </c>
      <c r="E12">
        <v>0.84</v>
      </c>
      <c r="F12" s="5">
        <v>4.7190000000000003</v>
      </c>
      <c r="G12">
        <v>7.8E-2</v>
      </c>
      <c r="H12">
        <v>2.8000000000000001E-2</v>
      </c>
      <c r="I12">
        <v>0</v>
      </c>
      <c r="J12">
        <v>0</v>
      </c>
      <c r="K12" s="5">
        <v>0</v>
      </c>
      <c r="L12">
        <v>0</v>
      </c>
      <c r="M12" s="5">
        <v>33.819000000000003</v>
      </c>
      <c r="N12">
        <v>-24.812999999999999</v>
      </c>
      <c r="O12">
        <v>0.01</v>
      </c>
      <c r="P12">
        <v>0</v>
      </c>
      <c r="Q12">
        <v>0</v>
      </c>
      <c r="R12" s="5">
        <v>0</v>
      </c>
      <c r="S12">
        <v>0</v>
      </c>
      <c r="V12" s="6">
        <f t="shared" si="0"/>
        <v>6.4967699007496051</v>
      </c>
      <c r="W12" s="6">
        <f t="shared" si="1"/>
        <v>17.392134191187164</v>
      </c>
    </row>
    <row r="13" spans="2:29" x14ac:dyDescent="0.25">
      <c r="B13">
        <v>5</v>
      </c>
      <c r="C13" t="s">
        <v>43</v>
      </c>
      <c r="D13">
        <v>1</v>
      </c>
      <c r="E13">
        <v>1.095</v>
      </c>
      <c r="F13" s="5">
        <v>7.3360000000000003</v>
      </c>
      <c r="G13">
        <v>-11.935</v>
      </c>
      <c r="H13">
        <v>3.5000000000000003E-2</v>
      </c>
      <c r="I13">
        <v>0</v>
      </c>
      <c r="J13">
        <v>0</v>
      </c>
      <c r="K13" s="5">
        <v>0</v>
      </c>
      <c r="L13">
        <v>0</v>
      </c>
      <c r="M13" s="5">
        <v>29.99</v>
      </c>
      <c r="N13">
        <v>37.344999999999999</v>
      </c>
      <c r="O13">
        <v>1.0999999999999999E-2</v>
      </c>
      <c r="P13">
        <v>0</v>
      </c>
      <c r="Q13">
        <v>0</v>
      </c>
      <c r="R13" s="5">
        <v>0</v>
      </c>
      <c r="S13">
        <v>0</v>
      </c>
      <c r="V13" s="6">
        <f t="shared" si="0"/>
        <v>8.1003196684917214</v>
      </c>
      <c r="W13" s="6">
        <f t="shared" si="1"/>
        <v>16.377994827843693</v>
      </c>
    </row>
    <row r="14" spans="2:29" x14ac:dyDescent="0.25">
      <c r="B14">
        <v>6</v>
      </c>
      <c r="C14" t="s">
        <v>44</v>
      </c>
      <c r="D14">
        <v>1</v>
      </c>
      <c r="E14">
        <v>1.23</v>
      </c>
      <c r="F14" s="5">
        <v>10.914999999999999</v>
      </c>
      <c r="G14">
        <v>-14.574999999999999</v>
      </c>
      <c r="H14">
        <v>3.7999999999999999E-2</v>
      </c>
      <c r="I14">
        <v>0</v>
      </c>
      <c r="J14">
        <v>0</v>
      </c>
      <c r="K14" s="5">
        <v>0</v>
      </c>
      <c r="L14">
        <v>0</v>
      </c>
      <c r="M14" s="5">
        <v>20.754999999999999</v>
      </c>
      <c r="N14">
        <v>31.062000000000001</v>
      </c>
      <c r="O14">
        <v>1.2E-2</v>
      </c>
      <c r="P14">
        <v>0</v>
      </c>
      <c r="Q14">
        <v>0</v>
      </c>
      <c r="R14" s="5">
        <v>0</v>
      </c>
      <c r="S14">
        <v>0</v>
      </c>
      <c r="V14" s="6">
        <f t="shared" si="0"/>
        <v>9.8806238617630218</v>
      </c>
      <c r="W14" s="6">
        <f t="shared" si="1"/>
        <v>13.624917008629174</v>
      </c>
    </row>
    <row r="15" spans="2:29" x14ac:dyDescent="0.25">
      <c r="B15">
        <v>7</v>
      </c>
      <c r="C15" t="s">
        <v>45</v>
      </c>
      <c r="D15">
        <v>1</v>
      </c>
      <c r="E15">
        <v>1.4850000000000001</v>
      </c>
      <c r="F15" s="5">
        <v>14.019</v>
      </c>
      <c r="G15">
        <v>4.0010000000000003</v>
      </c>
      <c r="H15">
        <v>4.1000000000000002E-2</v>
      </c>
      <c r="I15">
        <v>0</v>
      </c>
      <c r="J15">
        <v>0</v>
      </c>
      <c r="K15" s="5">
        <v>0</v>
      </c>
      <c r="L15">
        <v>0</v>
      </c>
      <c r="M15" s="5">
        <v>13.013999999999999</v>
      </c>
      <c r="N15">
        <v>3.0830000000000002</v>
      </c>
      <c r="O15">
        <v>1.4999999999999999E-2</v>
      </c>
      <c r="P15">
        <v>0</v>
      </c>
      <c r="Q15">
        <v>0</v>
      </c>
      <c r="R15" s="5">
        <v>0</v>
      </c>
      <c r="S15">
        <v>0</v>
      </c>
      <c r="V15" s="6">
        <f t="shared" si="0"/>
        <v>11.19775637823391</v>
      </c>
      <c r="W15" s="6">
        <f t="shared" si="1"/>
        <v>10.788918140236724</v>
      </c>
    </row>
    <row r="16" spans="2:29" x14ac:dyDescent="0.25">
      <c r="B16">
        <v>8</v>
      </c>
      <c r="C16" t="s">
        <v>46</v>
      </c>
      <c r="D16">
        <v>1</v>
      </c>
      <c r="E16">
        <v>2.7650000000000001</v>
      </c>
      <c r="F16" s="5">
        <v>5.7649999999999997</v>
      </c>
      <c r="G16">
        <v>2.448</v>
      </c>
      <c r="H16">
        <v>6.3E-2</v>
      </c>
      <c r="I16">
        <v>0</v>
      </c>
      <c r="J16">
        <v>0</v>
      </c>
      <c r="K16" s="5">
        <v>0</v>
      </c>
      <c r="L16">
        <v>0</v>
      </c>
      <c r="M16" s="5">
        <v>6.444</v>
      </c>
      <c r="N16">
        <v>2.0499999999999998</v>
      </c>
      <c r="O16">
        <v>3.6999999999999998E-2</v>
      </c>
      <c r="P16">
        <v>0</v>
      </c>
      <c r="Q16">
        <v>0</v>
      </c>
      <c r="R16" s="5">
        <v>0</v>
      </c>
      <c r="S16">
        <v>0</v>
      </c>
      <c r="V16" s="6">
        <f t="shared" si="0"/>
        <v>7.1807887840504785</v>
      </c>
      <c r="W16" s="6">
        <f t="shared" si="1"/>
        <v>7.591896218207582</v>
      </c>
    </row>
    <row r="17" spans="2:31" x14ac:dyDescent="0.25">
      <c r="B17">
        <v>9</v>
      </c>
      <c r="C17" t="s">
        <v>47</v>
      </c>
      <c r="D17">
        <v>1</v>
      </c>
      <c r="E17">
        <v>2.766</v>
      </c>
      <c r="F17" s="5">
        <v>5.76</v>
      </c>
      <c r="G17">
        <v>2.4470000000000001</v>
      </c>
      <c r="H17">
        <v>6.3E-2</v>
      </c>
      <c r="I17">
        <v>0</v>
      </c>
      <c r="J17">
        <v>0</v>
      </c>
      <c r="K17" s="5">
        <v>0</v>
      </c>
      <c r="L17">
        <v>0</v>
      </c>
      <c r="M17" s="5">
        <v>6.44</v>
      </c>
      <c r="N17">
        <v>2.0489999999999999</v>
      </c>
      <c r="O17">
        <v>3.6999999999999998E-2</v>
      </c>
      <c r="P17">
        <v>0</v>
      </c>
      <c r="Q17">
        <v>0</v>
      </c>
      <c r="R17" s="5">
        <v>0</v>
      </c>
      <c r="S17">
        <v>0</v>
      </c>
      <c r="V17" s="6">
        <f t="shared" si="0"/>
        <v>7.1776741498618595</v>
      </c>
      <c r="W17" s="6">
        <f t="shared" si="1"/>
        <v>7.5895395842168574</v>
      </c>
    </row>
    <row r="18" spans="2:31" x14ac:dyDescent="0.25">
      <c r="B18">
        <v>10</v>
      </c>
      <c r="C18" t="s">
        <v>48</v>
      </c>
      <c r="D18">
        <v>1</v>
      </c>
      <c r="E18">
        <v>2.8759999999999999</v>
      </c>
      <c r="F18" s="5">
        <v>5.2370000000000001</v>
      </c>
      <c r="G18">
        <v>2.3130000000000002</v>
      </c>
      <c r="H18">
        <v>6.7000000000000004E-2</v>
      </c>
      <c r="I18">
        <v>0</v>
      </c>
      <c r="J18">
        <v>0</v>
      </c>
      <c r="K18" s="5">
        <v>0</v>
      </c>
      <c r="L18">
        <v>0</v>
      </c>
      <c r="M18" s="5">
        <v>5.9989999999999997</v>
      </c>
      <c r="N18">
        <v>1.96</v>
      </c>
      <c r="O18">
        <v>0.04</v>
      </c>
      <c r="P18">
        <v>0</v>
      </c>
      <c r="Q18">
        <v>0</v>
      </c>
      <c r="R18" s="5">
        <v>0</v>
      </c>
      <c r="S18">
        <v>0</v>
      </c>
      <c r="V18" s="6">
        <f t="shared" si="0"/>
        <v>6.8440596134652134</v>
      </c>
      <c r="W18" s="6">
        <f t="shared" si="1"/>
        <v>7.3250725039473128</v>
      </c>
    </row>
    <row r="19" spans="2:31" x14ac:dyDescent="0.25">
      <c r="B19">
        <v>11</v>
      </c>
      <c r="C19" t="s">
        <v>49</v>
      </c>
      <c r="D19">
        <v>1</v>
      </c>
      <c r="E19">
        <v>2.8769999999999998</v>
      </c>
      <c r="F19" s="5">
        <v>5.2320000000000002</v>
      </c>
      <c r="G19">
        <v>2.3119999999999998</v>
      </c>
      <c r="H19">
        <v>6.7000000000000004E-2</v>
      </c>
      <c r="I19">
        <v>0</v>
      </c>
      <c r="J19">
        <v>0</v>
      </c>
      <c r="K19" s="5">
        <v>0</v>
      </c>
      <c r="L19">
        <v>0</v>
      </c>
      <c r="M19" s="5">
        <v>5.9950000000000001</v>
      </c>
      <c r="N19">
        <v>1.9590000000000001</v>
      </c>
      <c r="O19">
        <v>0.04</v>
      </c>
      <c r="P19">
        <v>0</v>
      </c>
      <c r="Q19">
        <v>0</v>
      </c>
      <c r="R19" s="5">
        <v>0</v>
      </c>
      <c r="S19">
        <v>0</v>
      </c>
      <c r="V19" s="6">
        <f t="shared" si="0"/>
        <v>6.8407916671329501</v>
      </c>
      <c r="W19" s="6">
        <f t="shared" si="1"/>
        <v>7.3226299988764261</v>
      </c>
    </row>
    <row r="20" spans="2:31" x14ac:dyDescent="0.25">
      <c r="B20">
        <v>12</v>
      </c>
      <c r="C20" t="s">
        <v>50</v>
      </c>
      <c r="D20">
        <v>1</v>
      </c>
      <c r="E20">
        <v>2.9870000000000001</v>
      </c>
      <c r="F20" s="5">
        <v>4.7380000000000004</v>
      </c>
      <c r="G20">
        <v>2.1789999999999998</v>
      </c>
      <c r="H20">
        <v>7.0000000000000007E-2</v>
      </c>
      <c r="I20">
        <v>0</v>
      </c>
      <c r="J20">
        <v>0</v>
      </c>
      <c r="K20" s="5">
        <v>0</v>
      </c>
      <c r="L20">
        <v>0</v>
      </c>
      <c r="M20" s="5">
        <v>5.5739999999999998</v>
      </c>
      <c r="N20">
        <v>1.871</v>
      </c>
      <c r="O20">
        <v>4.2999999999999997E-2</v>
      </c>
      <c r="P20">
        <v>0</v>
      </c>
      <c r="Q20">
        <v>0</v>
      </c>
      <c r="R20" s="5">
        <v>0</v>
      </c>
      <c r="S20">
        <v>0</v>
      </c>
      <c r="V20" s="6">
        <f t="shared" si="0"/>
        <v>6.5098356591834188</v>
      </c>
      <c r="W20" s="6">
        <f t="shared" si="1"/>
        <v>7.060833635367378</v>
      </c>
    </row>
    <row r="21" spans="2:31" x14ac:dyDescent="0.25">
      <c r="B21">
        <v>13</v>
      </c>
      <c r="C21" t="s">
        <v>51</v>
      </c>
      <c r="D21">
        <v>1</v>
      </c>
      <c r="E21">
        <v>2.988</v>
      </c>
      <c r="F21" s="5">
        <v>4.734</v>
      </c>
      <c r="G21">
        <v>2.1779999999999999</v>
      </c>
      <c r="H21">
        <v>7.0000000000000007E-2</v>
      </c>
      <c r="I21">
        <v>0</v>
      </c>
      <c r="J21">
        <v>0</v>
      </c>
      <c r="K21" s="5">
        <v>0</v>
      </c>
      <c r="L21">
        <v>0</v>
      </c>
      <c r="M21" s="5">
        <v>5.57</v>
      </c>
      <c r="N21">
        <v>1.87</v>
      </c>
      <c r="O21">
        <v>4.2999999999999997E-2</v>
      </c>
      <c r="P21">
        <v>0</v>
      </c>
      <c r="Q21">
        <v>0</v>
      </c>
      <c r="R21" s="5">
        <v>0</v>
      </c>
      <c r="S21">
        <v>0</v>
      </c>
      <c r="V21" s="6">
        <f t="shared" si="0"/>
        <v>6.5070871533994401</v>
      </c>
      <c r="W21" s="6">
        <f t="shared" si="1"/>
        <v>7.0582996917597169</v>
      </c>
    </row>
    <row r="22" spans="2:31" x14ac:dyDescent="0.25">
      <c r="B22">
        <v>14</v>
      </c>
      <c r="C22" t="s">
        <v>52</v>
      </c>
      <c r="D22">
        <v>1</v>
      </c>
      <c r="E22">
        <v>3.0979999999999999</v>
      </c>
      <c r="F22" s="5">
        <v>4.2690000000000001</v>
      </c>
      <c r="G22">
        <v>2.044</v>
      </c>
      <c r="H22">
        <v>7.3999999999999996E-2</v>
      </c>
      <c r="I22">
        <v>0</v>
      </c>
      <c r="J22">
        <v>0</v>
      </c>
      <c r="K22" s="5">
        <v>0</v>
      </c>
      <c r="L22">
        <v>0</v>
      </c>
      <c r="M22" s="5">
        <v>5.1689999999999996</v>
      </c>
      <c r="N22">
        <v>1.7809999999999999</v>
      </c>
      <c r="O22">
        <v>4.5999999999999999E-2</v>
      </c>
      <c r="P22">
        <v>0</v>
      </c>
      <c r="Q22">
        <v>0</v>
      </c>
      <c r="R22" s="5">
        <v>0</v>
      </c>
      <c r="S22">
        <v>0</v>
      </c>
      <c r="V22" s="6">
        <f t="shared" si="0"/>
        <v>6.1792472667620615</v>
      </c>
      <c r="W22" s="6">
        <f t="shared" si="1"/>
        <v>6.799480973043873</v>
      </c>
    </row>
    <row r="23" spans="2:31" x14ac:dyDescent="0.25">
      <c r="B23">
        <v>15</v>
      </c>
      <c r="C23" t="s">
        <v>53</v>
      </c>
      <c r="D23">
        <v>1</v>
      </c>
      <c r="E23">
        <v>3.0990000000000002</v>
      </c>
      <c r="F23" s="5">
        <v>4.2649999999999997</v>
      </c>
      <c r="G23">
        <v>2.0430000000000001</v>
      </c>
      <c r="H23">
        <v>7.3999999999999996E-2</v>
      </c>
      <c r="I23">
        <v>0</v>
      </c>
      <c r="J23">
        <v>0</v>
      </c>
      <c r="K23" s="5">
        <v>0</v>
      </c>
      <c r="L23">
        <v>0</v>
      </c>
      <c r="M23" s="5">
        <v>5.165</v>
      </c>
      <c r="N23">
        <v>1.78</v>
      </c>
      <c r="O23">
        <v>4.5999999999999999E-2</v>
      </c>
      <c r="P23">
        <v>0</v>
      </c>
      <c r="Q23">
        <v>0</v>
      </c>
      <c r="R23" s="5">
        <v>0</v>
      </c>
      <c r="S23">
        <v>0</v>
      </c>
      <c r="V23" s="6">
        <f t="shared" si="0"/>
        <v>6.1763516493271666</v>
      </c>
      <c r="W23" s="6">
        <f t="shared" si="1"/>
        <v>6.796849594859788</v>
      </c>
    </row>
    <row r="24" spans="2:31" ht="18" x14ac:dyDescent="0.35">
      <c r="B24">
        <v>16</v>
      </c>
      <c r="C24" t="s">
        <v>54</v>
      </c>
      <c r="D24">
        <v>1</v>
      </c>
      <c r="E24">
        <v>3.2890000000000001</v>
      </c>
      <c r="F24" s="5">
        <v>3.5329999999999999</v>
      </c>
      <c r="G24">
        <v>1.8120000000000001</v>
      </c>
      <c r="H24">
        <v>8.2000000000000003E-2</v>
      </c>
      <c r="I24">
        <v>0</v>
      </c>
      <c r="J24">
        <v>0</v>
      </c>
      <c r="K24" s="5">
        <v>0</v>
      </c>
      <c r="L24">
        <v>0</v>
      </c>
      <c r="M24" s="5">
        <v>4.5179999999999998</v>
      </c>
      <c r="N24">
        <v>1.627</v>
      </c>
      <c r="O24">
        <v>5.2999999999999999E-2</v>
      </c>
      <c r="P24">
        <v>0</v>
      </c>
      <c r="Q24">
        <v>0</v>
      </c>
      <c r="R24" s="5">
        <v>0</v>
      </c>
      <c r="S24">
        <v>0</v>
      </c>
      <c r="V24" s="6">
        <f t="shared" si="0"/>
        <v>5.621397749494963</v>
      </c>
      <c r="W24" s="6">
        <f t="shared" si="1"/>
        <v>6.3569033726631554</v>
      </c>
      <c r="Y24" s="2" t="s">
        <v>218</v>
      </c>
      <c r="Z24" s="2" t="s">
        <v>219</v>
      </c>
      <c r="AA24" s="2" t="s">
        <v>220</v>
      </c>
      <c r="AB24" s="16" t="s">
        <v>222</v>
      </c>
      <c r="AC24" s="16" t="s">
        <v>221</v>
      </c>
      <c r="AD24" s="8" t="s">
        <v>194</v>
      </c>
      <c r="AE24" s="8" t="s">
        <v>195</v>
      </c>
    </row>
    <row r="25" spans="2:31" x14ac:dyDescent="0.25">
      <c r="B25">
        <v>17</v>
      </c>
      <c r="C25" t="s">
        <v>55</v>
      </c>
      <c r="D25">
        <v>1</v>
      </c>
      <c r="E25">
        <v>3.2890000000000001</v>
      </c>
      <c r="F25" s="5">
        <v>3.5329999999999999</v>
      </c>
      <c r="G25">
        <v>1.8120000000000001</v>
      </c>
      <c r="H25">
        <v>8.2000000000000003E-2</v>
      </c>
      <c r="I25">
        <v>0</v>
      </c>
      <c r="J25">
        <v>0</v>
      </c>
      <c r="K25" s="5">
        <v>0</v>
      </c>
      <c r="L25">
        <v>0</v>
      </c>
      <c r="M25" s="5">
        <v>4.5179999999999998</v>
      </c>
      <c r="N25">
        <v>1.627</v>
      </c>
      <c r="O25">
        <v>5.2999999999999999E-2</v>
      </c>
      <c r="P25">
        <v>0</v>
      </c>
      <c r="Q25">
        <v>0</v>
      </c>
      <c r="R25" s="5">
        <v>0</v>
      </c>
      <c r="S25">
        <v>0</v>
      </c>
      <c r="V25" s="6">
        <f t="shared" si="0"/>
        <v>5.621397749494963</v>
      </c>
      <c r="W25" s="6">
        <f t="shared" si="1"/>
        <v>6.3569033726631554</v>
      </c>
      <c r="Y25">
        <v>0.5</v>
      </c>
      <c r="Z25">
        <v>4</v>
      </c>
      <c r="AA25">
        <f>Y25*(Z25+1)</f>
        <v>2.5</v>
      </c>
      <c r="AB25" s="17">
        <f>AA25/$X$3</f>
        <v>0.20833333333333334</v>
      </c>
      <c r="AC25" s="14">
        <f>10^(-5)/SQRT(AA25/$X$3)</f>
        <v>2.1908902300206645E-5</v>
      </c>
      <c r="AD25" s="13">
        <f t="shared" ref="AD25:AD35" si="2">1000*(AC25*$F$52+($X$6*$K$52)^2)^0.5</f>
        <v>4.6025281163725253</v>
      </c>
      <c r="AE25" s="13">
        <f>1000*(AC25*$M$52+($X$6*$R$52)^2)^0.5</f>
        <v>4.6265535279840755</v>
      </c>
    </row>
    <row r="26" spans="2:31" x14ac:dyDescent="0.25">
      <c r="B26">
        <v>18</v>
      </c>
      <c r="C26" t="s">
        <v>56</v>
      </c>
      <c r="D26">
        <v>1</v>
      </c>
      <c r="E26">
        <v>5.2889999999999997</v>
      </c>
      <c r="F26" s="5">
        <v>1.135</v>
      </c>
      <c r="G26">
        <v>-0.61399999999999999</v>
      </c>
      <c r="H26">
        <v>0.33900000000000002</v>
      </c>
      <c r="I26">
        <v>0</v>
      </c>
      <c r="J26">
        <v>0</v>
      </c>
      <c r="K26" s="5">
        <v>0</v>
      </c>
      <c r="L26">
        <v>0</v>
      </c>
      <c r="M26" s="5">
        <v>1.2390000000000001</v>
      </c>
      <c r="N26">
        <v>1.2E-2</v>
      </c>
      <c r="O26">
        <v>0.21299999999999999</v>
      </c>
      <c r="P26">
        <v>0</v>
      </c>
      <c r="Q26">
        <v>0</v>
      </c>
      <c r="R26" s="5">
        <v>0</v>
      </c>
      <c r="S26">
        <v>0</v>
      </c>
      <c r="V26" s="6">
        <f t="shared" si="0"/>
        <v>3.186180882788836</v>
      </c>
      <c r="W26" s="6">
        <f t="shared" si="1"/>
        <v>3.3289567279387935</v>
      </c>
      <c r="Y26">
        <v>1</v>
      </c>
      <c r="Z26">
        <v>4</v>
      </c>
      <c r="AA26">
        <f t="shared" ref="AA26:AA35" si="3">Y26*(Z26+1)</f>
        <v>5</v>
      </c>
      <c r="AB26" s="17">
        <f t="shared" ref="AB26:AB35" si="4">AA26/$X$3</f>
        <v>0.41666666666666669</v>
      </c>
      <c r="AC26" s="14">
        <f t="shared" ref="AC26:AC35" si="5">10^(-5)/SQRT(AA26/$X$3)</f>
        <v>1.549193338482967E-5</v>
      </c>
      <c r="AD26" s="13">
        <f t="shared" si="2"/>
        <v>3.8709783117121002</v>
      </c>
      <c r="AE26" s="13">
        <f t="shared" ref="AE26:AE35" si="6">1000*(AC26*$M$52+($X$6*$R$52)^2)^0.5</f>
        <v>3.8904522766612351</v>
      </c>
    </row>
    <row r="27" spans="2:31" x14ac:dyDescent="0.25">
      <c r="B27">
        <v>19</v>
      </c>
      <c r="C27" t="s">
        <v>57</v>
      </c>
      <c r="D27">
        <v>1</v>
      </c>
      <c r="E27">
        <v>6.8849999999999998</v>
      </c>
      <c r="F27" s="5">
        <v>2.1560000000000001</v>
      </c>
      <c r="G27">
        <v>0.113</v>
      </c>
      <c r="H27">
        <v>0.45200000000000001</v>
      </c>
      <c r="I27">
        <v>0</v>
      </c>
      <c r="J27">
        <v>0</v>
      </c>
      <c r="K27" s="5">
        <v>1.016</v>
      </c>
      <c r="L27">
        <v>1.4990000000000001</v>
      </c>
      <c r="M27" s="5">
        <v>2.105</v>
      </c>
      <c r="N27">
        <v>-0.13</v>
      </c>
      <c r="O27">
        <v>0.438</v>
      </c>
      <c r="P27">
        <v>0</v>
      </c>
      <c r="Q27">
        <v>0</v>
      </c>
      <c r="R27" s="5">
        <v>0</v>
      </c>
      <c r="S27">
        <v>0</v>
      </c>
      <c r="V27" s="6">
        <f t="shared" si="0"/>
        <v>4.3925132666798161</v>
      </c>
      <c r="W27" s="6">
        <f t="shared" si="1"/>
        <v>4.3390888871453459</v>
      </c>
      <c r="Y27">
        <v>1.5</v>
      </c>
      <c r="Z27">
        <v>4</v>
      </c>
      <c r="AA27">
        <f t="shared" si="3"/>
        <v>7.5</v>
      </c>
      <c r="AB27" s="17">
        <f t="shared" si="4"/>
        <v>0.625</v>
      </c>
      <c r="AC27" s="14">
        <f t="shared" si="5"/>
        <v>1.2649110640673517E-5</v>
      </c>
      <c r="AD27" s="13">
        <f t="shared" si="2"/>
        <v>3.4983290752715956</v>
      </c>
      <c r="AE27" s="13">
        <f t="shared" si="6"/>
        <v>3.5154204721395739</v>
      </c>
    </row>
    <row r="28" spans="2:31" x14ac:dyDescent="0.25">
      <c r="B28">
        <v>20</v>
      </c>
      <c r="C28" t="s">
        <v>58</v>
      </c>
      <c r="D28">
        <v>1</v>
      </c>
      <c r="E28">
        <v>8.8849999999999998</v>
      </c>
      <c r="F28" s="5">
        <v>3.585</v>
      </c>
      <c r="G28">
        <v>-0.82699999999999996</v>
      </c>
      <c r="H28">
        <v>0.57999999999999996</v>
      </c>
      <c r="I28">
        <v>0</v>
      </c>
      <c r="J28">
        <v>0</v>
      </c>
      <c r="K28" s="5">
        <v>4.0129999999999999</v>
      </c>
      <c r="L28">
        <v>1.4990000000000001</v>
      </c>
      <c r="M28" s="5">
        <v>4.5579999999999998</v>
      </c>
      <c r="N28">
        <v>-1.0960000000000001</v>
      </c>
      <c r="O28">
        <v>0.55000000000000004</v>
      </c>
      <c r="P28">
        <v>0</v>
      </c>
      <c r="Q28">
        <v>0</v>
      </c>
      <c r="R28" s="5">
        <v>0</v>
      </c>
      <c r="S28">
        <v>0</v>
      </c>
      <c r="V28" s="6">
        <f t="shared" si="0"/>
        <v>5.6768174611614022</v>
      </c>
      <c r="W28" s="6">
        <f t="shared" si="1"/>
        <v>6.3849817044198467</v>
      </c>
      <c r="Y28">
        <v>2</v>
      </c>
      <c r="Z28">
        <v>4</v>
      </c>
      <c r="AA28">
        <f t="shared" si="3"/>
        <v>10</v>
      </c>
      <c r="AB28" s="17">
        <f t="shared" si="4"/>
        <v>0.83333333333333337</v>
      </c>
      <c r="AC28" s="14">
        <f t="shared" si="5"/>
        <v>1.0954451150103323E-5</v>
      </c>
      <c r="AD28" s="13">
        <f t="shared" si="2"/>
        <v>3.255958422799623</v>
      </c>
      <c r="AE28" s="13">
        <f t="shared" si="6"/>
        <v>3.271467373160085</v>
      </c>
    </row>
    <row r="29" spans="2:31" x14ac:dyDescent="0.25">
      <c r="B29">
        <v>21</v>
      </c>
      <c r="C29" t="s">
        <v>59</v>
      </c>
      <c r="D29">
        <v>1</v>
      </c>
      <c r="E29">
        <v>9.2650000000000006</v>
      </c>
      <c r="F29" s="5">
        <v>4.2809999999999997</v>
      </c>
      <c r="G29">
        <v>-1.006</v>
      </c>
      <c r="H29">
        <v>0.59499999999999997</v>
      </c>
      <c r="I29">
        <v>0</v>
      </c>
      <c r="J29">
        <v>0</v>
      </c>
      <c r="K29" s="5">
        <v>4.5830000000000002</v>
      </c>
      <c r="L29">
        <v>1.4990000000000001</v>
      </c>
      <c r="M29" s="5">
        <v>5.4610000000000003</v>
      </c>
      <c r="N29">
        <v>-1.28</v>
      </c>
      <c r="O29">
        <v>0.56200000000000006</v>
      </c>
      <c r="P29">
        <v>0</v>
      </c>
      <c r="Q29">
        <v>0</v>
      </c>
      <c r="R29" s="5">
        <v>0</v>
      </c>
      <c r="S29">
        <v>0</v>
      </c>
      <c r="V29" s="6">
        <f t="shared" si="0"/>
        <v>6.2048744497134187</v>
      </c>
      <c r="W29" s="6">
        <f t="shared" si="1"/>
        <v>6.9888961145881554</v>
      </c>
      <c r="Y29">
        <v>2.5</v>
      </c>
      <c r="Z29">
        <v>4</v>
      </c>
      <c r="AA29">
        <f t="shared" si="3"/>
        <v>12.5</v>
      </c>
      <c r="AB29" s="17">
        <f t="shared" si="4"/>
        <v>1.0416666666666667</v>
      </c>
      <c r="AC29" s="14">
        <f t="shared" si="5"/>
        <v>9.7979589711327118E-6</v>
      </c>
      <c r="AD29" s="13">
        <f t="shared" si="2"/>
        <v>3.0796255951193481</v>
      </c>
      <c r="AE29" s="13">
        <f t="shared" si="6"/>
        <v>3.0939628172938116</v>
      </c>
    </row>
    <row r="30" spans="2:31" x14ac:dyDescent="0.25">
      <c r="B30">
        <v>22</v>
      </c>
      <c r="C30" t="s">
        <v>60</v>
      </c>
      <c r="D30">
        <v>1</v>
      </c>
      <c r="E30">
        <v>9.2650000000000006</v>
      </c>
      <c r="F30" s="5">
        <v>4.2809999999999997</v>
      </c>
      <c r="G30">
        <v>-1.006</v>
      </c>
      <c r="H30">
        <v>0.59499999999999997</v>
      </c>
      <c r="I30">
        <v>0</v>
      </c>
      <c r="J30">
        <v>0</v>
      </c>
      <c r="K30" s="5">
        <v>4.5830000000000002</v>
      </c>
      <c r="L30">
        <v>1.4990000000000001</v>
      </c>
      <c r="M30" s="5">
        <v>5.4610000000000003</v>
      </c>
      <c r="N30">
        <v>-1.28</v>
      </c>
      <c r="O30">
        <v>0.56200000000000006</v>
      </c>
      <c r="P30">
        <v>0</v>
      </c>
      <c r="Q30">
        <v>0</v>
      </c>
      <c r="R30" s="5">
        <v>0</v>
      </c>
      <c r="S30">
        <v>0</v>
      </c>
      <c r="V30" s="6">
        <f t="shared" si="0"/>
        <v>6.2048744497134187</v>
      </c>
      <c r="W30" s="6">
        <f t="shared" si="1"/>
        <v>6.9888961145881554</v>
      </c>
      <c r="Y30" s="5">
        <v>3</v>
      </c>
      <c r="Z30" s="5">
        <v>4</v>
      </c>
      <c r="AA30" s="5">
        <f t="shared" si="3"/>
        <v>15</v>
      </c>
      <c r="AB30" s="17">
        <f t="shared" si="4"/>
        <v>1.25</v>
      </c>
      <c r="AC30" s="15">
        <f t="shared" si="5"/>
        <v>8.9442719099991598E-6</v>
      </c>
      <c r="AD30" s="9">
        <f t="shared" si="2"/>
        <v>2.9426913030522224</v>
      </c>
      <c r="AE30" s="9">
        <f t="shared" si="6"/>
        <v>2.9561044731316883</v>
      </c>
    </row>
    <row r="31" spans="2:31" x14ac:dyDescent="0.25">
      <c r="B31">
        <v>23</v>
      </c>
      <c r="C31" t="s">
        <v>61</v>
      </c>
      <c r="D31">
        <v>1</v>
      </c>
      <c r="E31">
        <v>9.52</v>
      </c>
      <c r="F31" s="5">
        <v>4.8239999999999998</v>
      </c>
      <c r="G31">
        <v>-1.125</v>
      </c>
      <c r="H31">
        <v>0.60399999999999998</v>
      </c>
      <c r="I31">
        <v>0</v>
      </c>
      <c r="J31">
        <v>0</v>
      </c>
      <c r="K31" s="5">
        <v>4.9649999999999999</v>
      </c>
      <c r="L31">
        <v>1.4990000000000001</v>
      </c>
      <c r="M31" s="5">
        <v>6.1449999999999996</v>
      </c>
      <c r="N31">
        <v>-1.403</v>
      </c>
      <c r="O31">
        <v>0.56899999999999995</v>
      </c>
      <c r="P31">
        <v>0</v>
      </c>
      <c r="Q31">
        <v>0</v>
      </c>
      <c r="R31" s="5">
        <v>0</v>
      </c>
      <c r="S31">
        <v>0</v>
      </c>
      <c r="V31" s="6">
        <f t="shared" si="0"/>
        <v>6.5873879454481763</v>
      </c>
      <c r="W31" s="6">
        <f t="shared" si="1"/>
        <v>7.4136732384793458</v>
      </c>
      <c r="Y31">
        <v>3.5</v>
      </c>
      <c r="Z31">
        <v>4</v>
      </c>
      <c r="AA31">
        <f t="shared" si="3"/>
        <v>17.5</v>
      </c>
      <c r="AB31" s="17">
        <f t="shared" si="4"/>
        <v>1.4583333333333333</v>
      </c>
      <c r="AC31" s="14">
        <f t="shared" si="5"/>
        <v>8.2807867121082513E-6</v>
      </c>
      <c r="AD31" s="13">
        <f t="shared" si="2"/>
        <v>2.8316965592903083</v>
      </c>
      <c r="AE31" s="13">
        <f t="shared" si="6"/>
        <v>2.844350297999485</v>
      </c>
    </row>
    <row r="32" spans="2:31" x14ac:dyDescent="0.25">
      <c r="B32">
        <v>24</v>
      </c>
      <c r="C32" t="s">
        <v>62</v>
      </c>
      <c r="D32">
        <v>1</v>
      </c>
      <c r="E32">
        <v>9.6549999999999994</v>
      </c>
      <c r="F32" s="5">
        <v>5.1369999999999996</v>
      </c>
      <c r="G32">
        <v>-1.1890000000000001</v>
      </c>
      <c r="H32">
        <v>0.60799999999999998</v>
      </c>
      <c r="I32">
        <v>0</v>
      </c>
      <c r="J32">
        <v>0</v>
      </c>
      <c r="K32" s="5">
        <v>5.1669999999999998</v>
      </c>
      <c r="L32">
        <v>1.4990000000000001</v>
      </c>
      <c r="M32" s="5">
        <v>6.5330000000000004</v>
      </c>
      <c r="N32">
        <v>-1.468</v>
      </c>
      <c r="O32">
        <v>0.57299999999999995</v>
      </c>
      <c r="P32">
        <v>0</v>
      </c>
      <c r="Q32">
        <v>0</v>
      </c>
      <c r="R32" s="5">
        <v>0</v>
      </c>
      <c r="S32">
        <v>0</v>
      </c>
      <c r="V32" s="6">
        <f t="shared" si="0"/>
        <v>6.7980661729396008</v>
      </c>
      <c r="W32" s="6">
        <f t="shared" si="1"/>
        <v>7.644143404464919</v>
      </c>
      <c r="Y32">
        <v>4</v>
      </c>
      <c r="Z32">
        <v>4</v>
      </c>
      <c r="AA32">
        <f t="shared" si="3"/>
        <v>20</v>
      </c>
      <c r="AB32" s="17">
        <f t="shared" si="4"/>
        <v>1.6666666666666667</v>
      </c>
      <c r="AC32" s="14">
        <f t="shared" si="5"/>
        <v>7.7459666924148351E-6</v>
      </c>
      <c r="AD32" s="13">
        <f t="shared" si="2"/>
        <v>2.7389540457760022</v>
      </c>
      <c r="AE32" s="13">
        <f t="shared" si="6"/>
        <v>2.7509651867098013</v>
      </c>
    </row>
    <row r="33" spans="2:31" x14ac:dyDescent="0.25">
      <c r="B33">
        <v>25</v>
      </c>
      <c r="C33" t="s">
        <v>63</v>
      </c>
      <c r="D33">
        <v>1</v>
      </c>
      <c r="E33">
        <v>9.91</v>
      </c>
      <c r="F33" s="5">
        <v>5.7729999999999997</v>
      </c>
      <c r="G33">
        <v>-1.3089999999999999</v>
      </c>
      <c r="H33">
        <v>0.61599999999999999</v>
      </c>
      <c r="I33">
        <v>0</v>
      </c>
      <c r="J33">
        <v>0</v>
      </c>
      <c r="K33" s="5">
        <v>5.5490000000000004</v>
      </c>
      <c r="L33">
        <v>1.4990000000000001</v>
      </c>
      <c r="M33" s="5">
        <v>7.3129999999999997</v>
      </c>
      <c r="N33">
        <v>-1.591</v>
      </c>
      <c r="O33">
        <v>0.57899999999999996</v>
      </c>
      <c r="P33">
        <v>0</v>
      </c>
      <c r="Q33">
        <v>0</v>
      </c>
      <c r="R33" s="5">
        <v>0</v>
      </c>
      <c r="S33">
        <v>0</v>
      </c>
      <c r="V33" s="6">
        <f t="shared" si="0"/>
        <v>7.2071628083750925</v>
      </c>
      <c r="W33" s="6">
        <f t="shared" si="1"/>
        <v>8.0876115434548304</v>
      </c>
      <c r="Y33">
        <v>4.5</v>
      </c>
      <c r="Z33">
        <v>4</v>
      </c>
      <c r="AA33">
        <f t="shared" si="3"/>
        <v>22.5</v>
      </c>
      <c r="AB33" s="17">
        <f t="shared" si="4"/>
        <v>1.875</v>
      </c>
      <c r="AC33" s="14">
        <f t="shared" si="5"/>
        <v>7.3029674334022154E-6</v>
      </c>
      <c r="AD33" s="13">
        <f t="shared" si="2"/>
        <v>2.6596864440506027</v>
      </c>
      <c r="AE33" s="13">
        <f t="shared" si="6"/>
        <v>2.6711419248018187</v>
      </c>
    </row>
    <row r="34" spans="2:31" x14ac:dyDescent="0.25">
      <c r="B34">
        <v>26</v>
      </c>
      <c r="C34" t="s">
        <v>64</v>
      </c>
      <c r="D34">
        <v>1</v>
      </c>
      <c r="E34">
        <v>11.31</v>
      </c>
      <c r="F34" s="5">
        <v>10.358000000000001</v>
      </c>
      <c r="G34">
        <v>-1.966</v>
      </c>
      <c r="H34">
        <v>0.64500000000000002</v>
      </c>
      <c r="I34">
        <v>0</v>
      </c>
      <c r="J34">
        <v>0</v>
      </c>
      <c r="K34" s="5">
        <v>7.6470000000000002</v>
      </c>
      <c r="L34">
        <v>1.4990000000000001</v>
      </c>
      <c r="M34" s="5">
        <v>12.715</v>
      </c>
      <c r="N34">
        <v>-2.2679999999999998</v>
      </c>
      <c r="O34">
        <v>0.60199999999999998</v>
      </c>
      <c r="P34">
        <v>0</v>
      </c>
      <c r="Q34">
        <v>0</v>
      </c>
      <c r="R34" s="5">
        <v>0</v>
      </c>
      <c r="S34">
        <v>0</v>
      </c>
      <c r="V34" s="6">
        <f t="shared" si="0"/>
        <v>9.6555442380930199</v>
      </c>
      <c r="W34" s="6">
        <f t="shared" si="1"/>
        <v>10.664258874185272</v>
      </c>
      <c r="Y34">
        <v>5</v>
      </c>
      <c r="Z34">
        <v>4</v>
      </c>
      <c r="AA34">
        <f t="shared" si="3"/>
        <v>25</v>
      </c>
      <c r="AB34" s="17">
        <f t="shared" si="4"/>
        <v>2.0833333333333335</v>
      </c>
      <c r="AC34" s="14">
        <f t="shared" si="5"/>
        <v>6.9282032302755094E-6</v>
      </c>
      <c r="AD34" s="13">
        <f t="shared" si="2"/>
        <v>2.5907353705938672</v>
      </c>
      <c r="AE34" s="13">
        <f t="shared" si="6"/>
        <v>2.6017022419906497</v>
      </c>
    </row>
    <row r="35" spans="2:31" x14ac:dyDescent="0.25">
      <c r="B35">
        <v>27</v>
      </c>
      <c r="C35" t="s">
        <v>65</v>
      </c>
      <c r="D35">
        <v>1</v>
      </c>
      <c r="E35">
        <v>11.565</v>
      </c>
      <c r="F35" s="5">
        <v>10.11</v>
      </c>
      <c r="G35">
        <v>2.899</v>
      </c>
      <c r="H35">
        <v>0.64900000000000002</v>
      </c>
      <c r="I35">
        <v>0</v>
      </c>
      <c r="J35">
        <v>0</v>
      </c>
      <c r="K35" s="5">
        <v>7.5650000000000004</v>
      </c>
      <c r="L35">
        <v>-2.14</v>
      </c>
      <c r="M35" s="5">
        <v>15.598000000000001</v>
      </c>
      <c r="N35">
        <v>-9.4890000000000008</v>
      </c>
      <c r="O35">
        <v>0.60499999999999998</v>
      </c>
      <c r="P35">
        <v>0</v>
      </c>
      <c r="Q35">
        <v>0</v>
      </c>
      <c r="R35" s="5">
        <v>0</v>
      </c>
      <c r="S35">
        <v>0</v>
      </c>
      <c r="V35" s="6">
        <f t="shared" si="0"/>
        <v>9.5393333760851178</v>
      </c>
      <c r="W35" s="6">
        <f t="shared" si="1"/>
        <v>11.811551686893932</v>
      </c>
      <c r="Y35">
        <v>5.5</v>
      </c>
      <c r="Z35">
        <v>4</v>
      </c>
      <c r="AA35">
        <f t="shared" si="3"/>
        <v>27.5</v>
      </c>
      <c r="AB35" s="17">
        <f t="shared" si="4"/>
        <v>2.2916666666666665</v>
      </c>
      <c r="AC35" s="14">
        <f t="shared" si="5"/>
        <v>6.605782590758164E-6</v>
      </c>
      <c r="AD35" s="13">
        <f t="shared" si="2"/>
        <v>2.5299113468009873</v>
      </c>
      <c r="AE35" s="13">
        <f t="shared" si="6"/>
        <v>2.540442794311796</v>
      </c>
    </row>
    <row r="36" spans="2:31" x14ac:dyDescent="0.25">
      <c r="B36">
        <v>28</v>
      </c>
      <c r="C36" t="s">
        <v>66</v>
      </c>
      <c r="D36">
        <v>1</v>
      </c>
      <c r="E36">
        <v>11.7</v>
      </c>
      <c r="F36" s="5">
        <v>9.3439999999999994</v>
      </c>
      <c r="G36">
        <v>2.774</v>
      </c>
      <c r="H36">
        <v>0.65100000000000002</v>
      </c>
      <c r="I36">
        <v>0</v>
      </c>
      <c r="J36">
        <v>0</v>
      </c>
      <c r="K36" s="5">
        <v>7.2759999999999998</v>
      </c>
      <c r="L36">
        <v>-2.14</v>
      </c>
      <c r="M36" s="5">
        <v>18.266999999999999</v>
      </c>
      <c r="N36">
        <v>-10.276999999999999</v>
      </c>
      <c r="O36">
        <v>0.60599999999999998</v>
      </c>
      <c r="P36">
        <v>0</v>
      </c>
      <c r="Q36">
        <v>0</v>
      </c>
      <c r="R36" s="5">
        <v>0</v>
      </c>
      <c r="S36">
        <v>0</v>
      </c>
      <c r="V36" s="6">
        <f t="shared" si="0"/>
        <v>9.170860291544745</v>
      </c>
      <c r="W36" s="6">
        <f t="shared" si="1"/>
        <v>12.782214791653075</v>
      </c>
    </row>
    <row r="37" spans="2:31" x14ac:dyDescent="0.25">
      <c r="B37">
        <v>29</v>
      </c>
      <c r="C37" t="s">
        <v>67</v>
      </c>
      <c r="D37">
        <v>1</v>
      </c>
      <c r="E37">
        <v>11.955</v>
      </c>
      <c r="F37" s="5">
        <v>9.7669999999999995</v>
      </c>
      <c r="G37">
        <v>-4.5369999999999999</v>
      </c>
      <c r="H37">
        <v>0.65500000000000003</v>
      </c>
      <c r="I37">
        <v>0</v>
      </c>
      <c r="J37">
        <v>0</v>
      </c>
      <c r="K37" s="5">
        <v>7.4409999999999998</v>
      </c>
      <c r="L37">
        <v>3.4550000000000001</v>
      </c>
      <c r="M37" s="5">
        <v>19.832000000000001</v>
      </c>
      <c r="N37">
        <v>4.548</v>
      </c>
      <c r="O37">
        <v>0.60799999999999998</v>
      </c>
      <c r="P37">
        <v>0</v>
      </c>
      <c r="Q37">
        <v>0</v>
      </c>
      <c r="R37" s="5">
        <v>0</v>
      </c>
      <c r="S37">
        <v>0</v>
      </c>
      <c r="V37" s="6">
        <f t="shared" si="0"/>
        <v>9.3761606510853781</v>
      </c>
      <c r="W37" s="6">
        <f t="shared" si="1"/>
        <v>13.318513450047769</v>
      </c>
    </row>
    <row r="38" spans="2:31" x14ac:dyDescent="0.25">
      <c r="B38">
        <v>30</v>
      </c>
      <c r="C38" t="s">
        <v>68</v>
      </c>
      <c r="D38">
        <v>1</v>
      </c>
      <c r="E38">
        <v>12.305</v>
      </c>
      <c r="F38" s="5">
        <v>13.212999999999999</v>
      </c>
      <c r="G38">
        <v>-5.3109999999999999</v>
      </c>
      <c r="H38">
        <v>0.66</v>
      </c>
      <c r="I38">
        <v>0</v>
      </c>
      <c r="J38">
        <v>0</v>
      </c>
      <c r="K38" s="5">
        <v>8.65</v>
      </c>
      <c r="L38">
        <v>3.4550000000000001</v>
      </c>
      <c r="M38" s="5">
        <v>16.782</v>
      </c>
      <c r="N38">
        <v>4.165</v>
      </c>
      <c r="O38">
        <v>0.61099999999999999</v>
      </c>
      <c r="P38">
        <v>0</v>
      </c>
      <c r="Q38">
        <v>0</v>
      </c>
      <c r="R38" s="5">
        <v>0</v>
      </c>
      <c r="S38">
        <v>0</v>
      </c>
      <c r="V38" s="6">
        <f t="shared" si="0"/>
        <v>10.905452294463485</v>
      </c>
      <c r="W38" s="6">
        <f t="shared" si="1"/>
        <v>12.251643611924317</v>
      </c>
    </row>
    <row r="39" spans="2:31" x14ac:dyDescent="0.25">
      <c r="B39">
        <v>31</v>
      </c>
      <c r="C39" t="s">
        <v>69</v>
      </c>
      <c r="D39">
        <v>1</v>
      </c>
      <c r="E39">
        <v>13.263</v>
      </c>
      <c r="F39" s="5">
        <v>14.731</v>
      </c>
      <c r="G39">
        <v>4.0670000000000002</v>
      </c>
      <c r="H39">
        <v>0.67</v>
      </c>
      <c r="I39">
        <v>0</v>
      </c>
      <c r="J39">
        <v>0</v>
      </c>
      <c r="K39" s="5">
        <v>8.7390000000000008</v>
      </c>
      <c r="L39">
        <v>-3.2770000000000001</v>
      </c>
      <c r="M39" s="5">
        <v>9.8040000000000003</v>
      </c>
      <c r="N39">
        <v>3.1179999999999999</v>
      </c>
      <c r="O39">
        <v>0.623</v>
      </c>
      <c r="P39">
        <v>0</v>
      </c>
      <c r="Q39">
        <v>0</v>
      </c>
      <c r="R39" s="5">
        <v>0</v>
      </c>
      <c r="S39">
        <v>0</v>
      </c>
      <c r="V39" s="6">
        <f t="shared" si="0"/>
        <v>11.511810053861975</v>
      </c>
      <c r="W39" s="6">
        <f t="shared" si="1"/>
        <v>9.3642747613273158</v>
      </c>
    </row>
    <row r="40" spans="2:31" x14ac:dyDescent="0.25">
      <c r="B40">
        <v>32</v>
      </c>
      <c r="C40" t="s">
        <v>70</v>
      </c>
      <c r="D40">
        <v>1</v>
      </c>
      <c r="E40">
        <v>13.263</v>
      </c>
      <c r="F40" s="5">
        <v>14.731</v>
      </c>
      <c r="G40">
        <v>4.0670000000000002</v>
      </c>
      <c r="H40">
        <v>0.67</v>
      </c>
      <c r="I40">
        <v>0</v>
      </c>
      <c r="J40">
        <v>0</v>
      </c>
      <c r="K40" s="5">
        <v>8.7390000000000008</v>
      </c>
      <c r="L40">
        <v>-3.2770000000000001</v>
      </c>
      <c r="M40" s="5">
        <v>9.8040000000000003</v>
      </c>
      <c r="N40">
        <v>3.1179999999999999</v>
      </c>
      <c r="O40">
        <v>0.623</v>
      </c>
      <c r="P40">
        <v>0</v>
      </c>
      <c r="Q40">
        <v>0</v>
      </c>
      <c r="R40" s="5">
        <v>0</v>
      </c>
      <c r="S40">
        <v>0</v>
      </c>
      <c r="V40" s="6">
        <f t="shared" si="0"/>
        <v>11.511810053861975</v>
      </c>
      <c r="W40" s="6">
        <f t="shared" si="1"/>
        <v>9.3642747613273158</v>
      </c>
    </row>
    <row r="41" spans="2:31" x14ac:dyDescent="0.25">
      <c r="B41">
        <v>33</v>
      </c>
      <c r="C41" t="s">
        <v>71</v>
      </c>
      <c r="D41">
        <v>1</v>
      </c>
      <c r="E41">
        <v>13.513</v>
      </c>
      <c r="F41" s="5">
        <v>12.772</v>
      </c>
      <c r="G41">
        <v>3.7690000000000001</v>
      </c>
      <c r="H41">
        <v>0.67300000000000004</v>
      </c>
      <c r="I41">
        <v>0</v>
      </c>
      <c r="J41">
        <v>0</v>
      </c>
      <c r="K41" s="5">
        <v>7.92</v>
      </c>
      <c r="L41">
        <v>-3.2770000000000001</v>
      </c>
      <c r="M41" s="5">
        <v>8.3140000000000001</v>
      </c>
      <c r="N41">
        <v>2.8439999999999999</v>
      </c>
      <c r="O41">
        <v>0.627</v>
      </c>
      <c r="P41">
        <v>0</v>
      </c>
      <c r="Q41">
        <v>0</v>
      </c>
      <c r="R41" s="5">
        <v>0</v>
      </c>
      <c r="S41">
        <v>0</v>
      </c>
      <c r="V41" s="6">
        <f t="shared" si="0"/>
        <v>10.717439285319477</v>
      </c>
      <c r="W41" s="6">
        <f t="shared" si="1"/>
        <v>8.6233796541572367</v>
      </c>
    </row>
    <row r="42" spans="2:31" x14ac:dyDescent="0.25">
      <c r="B42">
        <v>34</v>
      </c>
      <c r="C42" t="s">
        <v>72</v>
      </c>
      <c r="D42">
        <v>1</v>
      </c>
      <c r="E42">
        <v>13.768000000000001</v>
      </c>
      <c r="F42" s="5">
        <v>10.927</v>
      </c>
      <c r="G42">
        <v>3.4660000000000002</v>
      </c>
      <c r="H42">
        <v>0.67600000000000005</v>
      </c>
      <c r="I42">
        <v>0</v>
      </c>
      <c r="J42">
        <v>0</v>
      </c>
      <c r="K42" s="5">
        <v>7.0839999999999996</v>
      </c>
      <c r="L42">
        <v>-3.2770000000000001</v>
      </c>
      <c r="M42" s="5">
        <v>6.9340000000000002</v>
      </c>
      <c r="N42">
        <v>2.5649999999999999</v>
      </c>
      <c r="O42">
        <v>0.63300000000000001</v>
      </c>
      <c r="P42">
        <v>0</v>
      </c>
      <c r="Q42">
        <v>0</v>
      </c>
      <c r="R42" s="5">
        <v>0</v>
      </c>
      <c r="S42">
        <v>0</v>
      </c>
      <c r="V42" s="6">
        <f t="shared" si="0"/>
        <v>9.9114020057992196</v>
      </c>
      <c r="W42" s="6">
        <f t="shared" si="1"/>
        <v>7.8752511975132693</v>
      </c>
    </row>
    <row r="43" spans="2:31" x14ac:dyDescent="0.25">
      <c r="B43">
        <v>35</v>
      </c>
      <c r="C43" t="s">
        <v>73</v>
      </c>
      <c r="D43">
        <v>1</v>
      </c>
      <c r="E43">
        <v>13.903</v>
      </c>
      <c r="F43" s="5">
        <v>10.013</v>
      </c>
      <c r="G43">
        <v>3.3050000000000002</v>
      </c>
      <c r="H43">
        <v>0.67800000000000005</v>
      </c>
      <c r="I43">
        <v>0</v>
      </c>
      <c r="J43">
        <v>0</v>
      </c>
      <c r="K43" s="5">
        <v>6.6420000000000003</v>
      </c>
      <c r="L43">
        <v>-3.2770000000000001</v>
      </c>
      <c r="M43" s="5">
        <v>6.2619999999999996</v>
      </c>
      <c r="N43">
        <v>2.4180000000000001</v>
      </c>
      <c r="O43">
        <v>0.63600000000000001</v>
      </c>
      <c r="P43">
        <v>0</v>
      </c>
      <c r="Q43">
        <v>0</v>
      </c>
      <c r="R43" s="5">
        <v>0</v>
      </c>
      <c r="S43">
        <v>0</v>
      </c>
      <c r="V43" s="6">
        <f t="shared" si="0"/>
        <v>9.4868412169078482</v>
      </c>
      <c r="W43" s="6">
        <f t="shared" si="1"/>
        <v>7.4839181382758815</v>
      </c>
    </row>
    <row r="44" spans="2:31" x14ac:dyDescent="0.25">
      <c r="B44">
        <v>36</v>
      </c>
      <c r="C44" t="s">
        <v>74</v>
      </c>
      <c r="D44">
        <v>1</v>
      </c>
      <c r="E44">
        <v>14.157999999999999</v>
      </c>
      <c r="F44" s="5">
        <v>8.4049999999999994</v>
      </c>
      <c r="G44">
        <v>3.0009999999999999</v>
      </c>
      <c r="H44">
        <v>0.68300000000000005</v>
      </c>
      <c r="I44">
        <v>0</v>
      </c>
      <c r="J44">
        <v>0</v>
      </c>
      <c r="K44" s="5">
        <v>5.806</v>
      </c>
      <c r="L44">
        <v>-3.2770000000000001</v>
      </c>
      <c r="M44" s="5">
        <v>5.0999999999999996</v>
      </c>
      <c r="N44">
        <v>2.1389999999999998</v>
      </c>
      <c r="O44">
        <v>0.64300000000000002</v>
      </c>
      <c r="P44">
        <v>0</v>
      </c>
      <c r="Q44">
        <v>0</v>
      </c>
      <c r="R44" s="5">
        <v>0</v>
      </c>
      <c r="S44">
        <v>0</v>
      </c>
      <c r="V44" s="6">
        <f t="shared" si="0"/>
        <v>8.6898620106157587</v>
      </c>
      <c r="W44" s="6">
        <f t="shared" si="1"/>
        <v>6.753946012591137</v>
      </c>
    </row>
    <row r="45" spans="2:31" x14ac:dyDescent="0.25">
      <c r="B45">
        <v>37</v>
      </c>
      <c r="C45" t="s">
        <v>75</v>
      </c>
      <c r="D45">
        <v>1</v>
      </c>
      <c r="E45">
        <v>14.407999999999999</v>
      </c>
      <c r="F45" s="5">
        <v>6.9779999999999998</v>
      </c>
      <c r="G45">
        <v>2.7040000000000002</v>
      </c>
      <c r="H45">
        <v>0.68799999999999994</v>
      </c>
      <c r="I45">
        <v>0</v>
      </c>
      <c r="J45">
        <v>0</v>
      </c>
      <c r="K45" s="5">
        <v>4.9870000000000001</v>
      </c>
      <c r="L45">
        <v>-3.2770000000000001</v>
      </c>
      <c r="M45" s="5">
        <v>4.0979999999999999</v>
      </c>
      <c r="N45">
        <v>1.8660000000000001</v>
      </c>
      <c r="O45">
        <v>0.65200000000000002</v>
      </c>
      <c r="P45">
        <v>0</v>
      </c>
      <c r="Q45">
        <v>0</v>
      </c>
      <c r="R45" s="5">
        <v>0</v>
      </c>
      <c r="S45">
        <v>0</v>
      </c>
      <c r="V45" s="6">
        <f t="shared" si="0"/>
        <v>7.9159226296101526</v>
      </c>
      <c r="W45" s="6">
        <f t="shared" si="1"/>
        <v>6.0542238385425229</v>
      </c>
    </row>
    <row r="46" spans="2:31" x14ac:dyDescent="0.25">
      <c r="B46">
        <v>38</v>
      </c>
      <c r="C46" t="s">
        <v>76</v>
      </c>
      <c r="D46">
        <v>1</v>
      </c>
      <c r="E46">
        <v>14.507999999999999</v>
      </c>
      <c r="F46" s="5">
        <v>6.45</v>
      </c>
      <c r="G46">
        <v>2.585</v>
      </c>
      <c r="H46">
        <v>0.69</v>
      </c>
      <c r="I46">
        <v>0</v>
      </c>
      <c r="J46">
        <v>0</v>
      </c>
      <c r="K46" s="5">
        <v>4.6589999999999998</v>
      </c>
      <c r="L46">
        <v>-3.2770000000000001</v>
      </c>
      <c r="M46" s="5">
        <v>3.7360000000000002</v>
      </c>
      <c r="N46">
        <v>1.756</v>
      </c>
      <c r="O46">
        <v>0.65600000000000003</v>
      </c>
      <c r="P46">
        <v>0</v>
      </c>
      <c r="Q46">
        <v>0</v>
      </c>
      <c r="R46" s="5">
        <v>0</v>
      </c>
      <c r="S46">
        <v>0</v>
      </c>
      <c r="V46" s="6">
        <f t="shared" si="0"/>
        <v>7.6097054233061208</v>
      </c>
      <c r="W46" s="6">
        <f t="shared" si="1"/>
        <v>5.780640090487978</v>
      </c>
    </row>
    <row r="47" spans="2:31" x14ac:dyDescent="0.25">
      <c r="B47">
        <v>39</v>
      </c>
      <c r="C47" t="s">
        <v>77</v>
      </c>
      <c r="D47">
        <v>1</v>
      </c>
      <c r="E47">
        <v>14.763</v>
      </c>
      <c r="F47" s="5">
        <v>5.2089999999999996</v>
      </c>
      <c r="G47">
        <v>2.2810000000000001</v>
      </c>
      <c r="H47">
        <v>0.69699999999999995</v>
      </c>
      <c r="I47">
        <v>0</v>
      </c>
      <c r="J47">
        <v>0</v>
      </c>
      <c r="K47" s="5">
        <v>3.823</v>
      </c>
      <c r="L47">
        <v>-3.2770000000000001</v>
      </c>
      <c r="M47" s="5">
        <v>2.9119999999999999</v>
      </c>
      <c r="N47">
        <v>1.478</v>
      </c>
      <c r="O47">
        <v>0.66800000000000004</v>
      </c>
      <c r="P47">
        <v>0</v>
      </c>
      <c r="Q47">
        <v>0</v>
      </c>
      <c r="R47" s="5">
        <v>0</v>
      </c>
      <c r="S47">
        <v>0</v>
      </c>
      <c r="V47" s="6">
        <f t="shared" si="0"/>
        <v>6.8364366207246903</v>
      </c>
      <c r="W47" s="6">
        <f t="shared" si="1"/>
        <v>5.103500739876262</v>
      </c>
    </row>
    <row r="48" spans="2:31" x14ac:dyDescent="0.25">
      <c r="B48">
        <v>40</v>
      </c>
      <c r="C48" t="s">
        <v>78</v>
      </c>
      <c r="D48">
        <v>1</v>
      </c>
      <c r="E48">
        <v>14.898</v>
      </c>
      <c r="F48" s="5">
        <v>4.6150000000000002</v>
      </c>
      <c r="G48">
        <v>2.12</v>
      </c>
      <c r="H48">
        <v>0.70199999999999996</v>
      </c>
      <c r="I48">
        <v>0</v>
      </c>
      <c r="J48">
        <v>0</v>
      </c>
      <c r="K48" s="5">
        <v>3.3809999999999998</v>
      </c>
      <c r="L48">
        <v>-3.2770000000000001</v>
      </c>
      <c r="M48" s="5">
        <v>2.5329999999999999</v>
      </c>
      <c r="N48">
        <v>1.33</v>
      </c>
      <c r="O48">
        <v>0.67600000000000005</v>
      </c>
      <c r="P48">
        <v>0</v>
      </c>
      <c r="Q48">
        <v>0</v>
      </c>
      <c r="R48" s="5">
        <v>0</v>
      </c>
      <c r="S48">
        <v>0</v>
      </c>
      <c r="V48" s="6">
        <f t="shared" si="0"/>
        <v>6.4336713060775903</v>
      </c>
      <c r="W48" s="6">
        <f t="shared" si="1"/>
        <v>4.7598152010375223</v>
      </c>
    </row>
    <row r="49" spans="2:23" x14ac:dyDescent="0.25">
      <c r="B49">
        <v>41</v>
      </c>
      <c r="C49" t="s">
        <v>79</v>
      </c>
      <c r="D49">
        <v>1</v>
      </c>
      <c r="E49">
        <v>15.153</v>
      </c>
      <c r="F49" s="5">
        <v>3.6110000000000002</v>
      </c>
      <c r="G49">
        <v>1.8169999999999999</v>
      </c>
      <c r="H49">
        <v>0.71199999999999997</v>
      </c>
      <c r="I49">
        <v>0</v>
      </c>
      <c r="J49">
        <v>0</v>
      </c>
      <c r="K49" s="5">
        <v>2.5449999999999999</v>
      </c>
      <c r="L49">
        <v>-3.2770000000000001</v>
      </c>
      <c r="M49" s="5">
        <v>1.925</v>
      </c>
      <c r="N49">
        <v>1.0509999999999999</v>
      </c>
      <c r="O49">
        <v>0.69499999999999995</v>
      </c>
      <c r="P49">
        <v>0</v>
      </c>
      <c r="Q49">
        <v>0</v>
      </c>
      <c r="R49" s="5">
        <v>0</v>
      </c>
      <c r="S49">
        <v>0</v>
      </c>
      <c r="V49" s="6">
        <f t="shared" si="0"/>
        <v>5.68880796977776</v>
      </c>
      <c r="W49" s="6">
        <f t="shared" si="1"/>
        <v>4.1494244693388964</v>
      </c>
    </row>
    <row r="50" spans="2:23" x14ac:dyDescent="0.25">
      <c r="B50">
        <v>42</v>
      </c>
      <c r="C50" t="s">
        <v>80</v>
      </c>
      <c r="D50">
        <v>1</v>
      </c>
      <c r="E50">
        <v>15.653</v>
      </c>
      <c r="F50" s="5">
        <v>2.0920000000000001</v>
      </c>
      <c r="G50">
        <v>1.2210000000000001</v>
      </c>
      <c r="H50">
        <v>0.74099999999999999</v>
      </c>
      <c r="I50">
        <v>0</v>
      </c>
      <c r="J50">
        <v>0</v>
      </c>
      <c r="K50" s="5">
        <v>0.90600000000000003</v>
      </c>
      <c r="L50">
        <v>-3.2770000000000001</v>
      </c>
      <c r="M50" s="5">
        <v>1.147</v>
      </c>
      <c r="N50">
        <v>0.505</v>
      </c>
      <c r="O50">
        <v>0.749</v>
      </c>
      <c r="P50">
        <v>0</v>
      </c>
      <c r="Q50">
        <v>0</v>
      </c>
      <c r="R50" s="5">
        <v>0</v>
      </c>
      <c r="S50">
        <v>0</v>
      </c>
      <c r="V50" s="6">
        <f t="shared" si="0"/>
        <v>4.3266182170048513</v>
      </c>
      <c r="W50" s="6">
        <f t="shared" si="1"/>
        <v>3.2029798439529769</v>
      </c>
    </row>
    <row r="51" spans="2:23" x14ac:dyDescent="0.25">
      <c r="B51">
        <v>43</v>
      </c>
      <c r="C51" t="s">
        <v>81</v>
      </c>
      <c r="D51">
        <v>1</v>
      </c>
      <c r="E51">
        <v>16.353000000000002</v>
      </c>
      <c r="F51" s="5">
        <v>0.96599999999999997</v>
      </c>
      <c r="G51">
        <v>0.38800000000000001</v>
      </c>
      <c r="H51">
        <v>0.82299999999999995</v>
      </c>
      <c r="I51">
        <v>0</v>
      </c>
      <c r="J51">
        <v>0</v>
      </c>
      <c r="K51" s="5">
        <v>-1.3879999999999999</v>
      </c>
      <c r="L51">
        <v>-3.2770000000000001</v>
      </c>
      <c r="M51" s="5">
        <v>0.97699999999999998</v>
      </c>
      <c r="N51">
        <v>-0.26100000000000001</v>
      </c>
      <c r="O51">
        <v>0.86399999999999999</v>
      </c>
      <c r="P51">
        <v>0</v>
      </c>
      <c r="Q51">
        <v>0</v>
      </c>
      <c r="R51" s="5">
        <v>0</v>
      </c>
      <c r="S51">
        <v>0</v>
      </c>
      <c r="V51" s="6">
        <f t="shared" si="0"/>
        <v>2.9426913030522224</v>
      </c>
      <c r="W51" s="6">
        <f t="shared" si="1"/>
        <v>2.9561044731316883</v>
      </c>
    </row>
    <row r="52" spans="2:23" s="5" customFormat="1" x14ac:dyDescent="0.25">
      <c r="B52" s="5">
        <v>44</v>
      </c>
      <c r="C52" s="5" t="s">
        <v>82</v>
      </c>
      <c r="D52" s="5">
        <v>1</v>
      </c>
      <c r="E52" s="5">
        <v>16.353000000000002</v>
      </c>
      <c r="F52" s="5">
        <v>0.96599999999999997</v>
      </c>
      <c r="G52" s="5">
        <v>0.38800000000000001</v>
      </c>
      <c r="H52" s="5">
        <v>0.82299999999999995</v>
      </c>
      <c r="I52" s="5">
        <v>0</v>
      </c>
      <c r="J52" s="5">
        <v>0</v>
      </c>
      <c r="K52" s="5">
        <v>-1.3879999999999999</v>
      </c>
      <c r="L52" s="5">
        <v>-3.2770000000000001</v>
      </c>
      <c r="M52" s="5">
        <v>0.97699999999999998</v>
      </c>
      <c r="N52" s="5">
        <v>-0.26100000000000001</v>
      </c>
      <c r="O52" s="5">
        <v>0.86399999999999999</v>
      </c>
      <c r="P52" s="5">
        <v>0</v>
      </c>
      <c r="Q52" s="5">
        <v>0</v>
      </c>
      <c r="R52" s="5">
        <v>0</v>
      </c>
      <c r="S52" s="5">
        <v>0</v>
      </c>
      <c r="V52" s="7">
        <f t="shared" si="0"/>
        <v>2.9426913030522224</v>
      </c>
      <c r="W52" s="7">
        <f t="shared" si="1"/>
        <v>2.9561044731316883</v>
      </c>
    </row>
    <row r="53" spans="2:23" x14ac:dyDescent="0.25">
      <c r="B53">
        <v>45</v>
      </c>
      <c r="C53" t="s">
        <v>83</v>
      </c>
      <c r="D53">
        <v>1</v>
      </c>
      <c r="E53">
        <v>16.363</v>
      </c>
      <c r="F53" s="5">
        <v>0.95799999999999996</v>
      </c>
      <c r="G53">
        <v>0.376</v>
      </c>
      <c r="H53">
        <v>0.82399999999999995</v>
      </c>
      <c r="I53">
        <v>0</v>
      </c>
      <c r="J53">
        <v>0</v>
      </c>
      <c r="K53" s="5">
        <v>-1.421</v>
      </c>
      <c r="L53">
        <v>-3.2770000000000001</v>
      </c>
      <c r="M53" s="5">
        <v>0.98199999999999998</v>
      </c>
      <c r="N53">
        <v>-0.27200000000000002</v>
      </c>
      <c r="O53">
        <v>0.86599999999999999</v>
      </c>
      <c r="P53">
        <v>0</v>
      </c>
      <c r="Q53">
        <v>0</v>
      </c>
      <c r="R53" s="5">
        <v>0</v>
      </c>
      <c r="S53">
        <v>0</v>
      </c>
      <c r="V53" s="6">
        <f t="shared" si="0"/>
        <v>2.9306662893920885</v>
      </c>
      <c r="W53" s="6">
        <f t="shared" si="1"/>
        <v>2.9636590585995504</v>
      </c>
    </row>
    <row r="54" spans="2:23" x14ac:dyDescent="0.25">
      <c r="B54">
        <v>46</v>
      </c>
      <c r="C54" t="s">
        <v>84</v>
      </c>
      <c r="D54">
        <v>1</v>
      </c>
      <c r="E54">
        <v>16.613</v>
      </c>
      <c r="F54" s="5">
        <v>0.84499999999999997</v>
      </c>
      <c r="G54">
        <v>7.8E-2</v>
      </c>
      <c r="H54">
        <v>0.86899999999999999</v>
      </c>
      <c r="I54">
        <v>0</v>
      </c>
      <c r="J54">
        <v>0</v>
      </c>
      <c r="K54" s="5">
        <v>-2.2400000000000002</v>
      </c>
      <c r="L54">
        <v>-3.2770000000000001</v>
      </c>
      <c r="M54" s="5">
        <v>1.1859999999999999</v>
      </c>
      <c r="N54">
        <v>-0.54500000000000004</v>
      </c>
      <c r="O54">
        <v>0.90300000000000002</v>
      </c>
      <c r="P54">
        <v>0</v>
      </c>
      <c r="Q54">
        <v>0</v>
      </c>
      <c r="R54" s="5">
        <v>0</v>
      </c>
      <c r="S54">
        <v>0</v>
      </c>
      <c r="V54" s="6">
        <f t="shared" si="0"/>
        <v>2.7582758679924111</v>
      </c>
      <c r="W54" s="6">
        <f t="shared" si="1"/>
        <v>3.2569781217040745</v>
      </c>
    </row>
    <row r="58" spans="2:23" x14ac:dyDescent="0.25">
      <c r="B58" t="s">
        <v>85</v>
      </c>
      <c r="M58" s="5" t="s">
        <v>145</v>
      </c>
      <c r="N58" t="s">
        <v>146</v>
      </c>
      <c r="O58" s="1" t="s">
        <v>147</v>
      </c>
      <c r="P58" t="s">
        <v>148</v>
      </c>
      <c r="Q58" s="1">
        <v>40914</v>
      </c>
      <c r="R58" s="5">
        <v>10.16</v>
      </c>
      <c r="S58">
        <v>0.26</v>
      </c>
    </row>
    <row r="59" spans="2:23" x14ac:dyDescent="0.25">
      <c r="B59" t="s">
        <v>89</v>
      </c>
      <c r="C59" t="s">
        <v>90</v>
      </c>
      <c r="D59" t="s">
        <v>200</v>
      </c>
      <c r="E59" t="s">
        <v>214</v>
      </c>
      <c r="F59" s="5" t="s">
        <v>91</v>
      </c>
      <c r="H59" t="s">
        <v>133</v>
      </c>
      <c r="I59" t="s">
        <v>38</v>
      </c>
      <c r="M59" s="5" t="s">
        <v>149</v>
      </c>
      <c r="N59" t="s">
        <v>150</v>
      </c>
    </row>
    <row r="60" spans="2:23" x14ac:dyDescent="0.25">
      <c r="B60" t="s">
        <v>94</v>
      </c>
      <c r="C60" t="s">
        <v>95</v>
      </c>
      <c r="D60">
        <v>0</v>
      </c>
      <c r="E60">
        <v>0</v>
      </c>
      <c r="F60" s="5" t="s">
        <v>96</v>
      </c>
      <c r="H60" t="s">
        <v>151</v>
      </c>
      <c r="I60">
        <v>1</v>
      </c>
      <c r="R60" s="5" t="s">
        <v>99</v>
      </c>
      <c r="S60">
        <v>2</v>
      </c>
    </row>
    <row r="61" spans="2:23" x14ac:dyDescent="0.25">
      <c r="B61" t="s">
        <v>131</v>
      </c>
      <c r="C61" t="s">
        <v>124</v>
      </c>
      <c r="D61" t="s">
        <v>125</v>
      </c>
      <c r="E61" t="s">
        <v>123</v>
      </c>
      <c r="F61" s="5" t="s">
        <v>124</v>
      </c>
      <c r="G61" t="s">
        <v>125</v>
      </c>
      <c r="H61" t="s">
        <v>124</v>
      </c>
      <c r="I61" t="s">
        <v>123</v>
      </c>
      <c r="J61" t="s">
        <v>124</v>
      </c>
      <c r="K61" s="5" t="s">
        <v>123</v>
      </c>
      <c r="L61" t="s">
        <v>123</v>
      </c>
      <c r="M61" s="5" t="s">
        <v>125</v>
      </c>
      <c r="N61" t="s">
        <v>124</v>
      </c>
      <c r="O61" t="s">
        <v>125</v>
      </c>
      <c r="P61" t="s">
        <v>131</v>
      </c>
      <c r="Q61" t="s">
        <v>124</v>
      </c>
      <c r="R61" s="5" t="s">
        <v>123</v>
      </c>
      <c r="S61" t="s">
        <v>144</v>
      </c>
    </row>
    <row r="62" spans="2:23" x14ac:dyDescent="0.25">
      <c r="C62" t="s">
        <v>5</v>
      </c>
      <c r="D62" t="s">
        <v>6</v>
      </c>
      <c r="E62" t="s">
        <v>7</v>
      </c>
      <c r="G62" t="s">
        <v>126</v>
      </c>
      <c r="H62" t="s">
        <v>127</v>
      </c>
      <c r="I62" t="s">
        <v>128</v>
      </c>
      <c r="J62" t="s">
        <v>10</v>
      </c>
      <c r="L62" t="s">
        <v>7</v>
      </c>
      <c r="O62" t="s">
        <v>136</v>
      </c>
      <c r="P62" t="s">
        <v>137</v>
      </c>
    </row>
    <row r="63" spans="2:23" x14ac:dyDescent="0.25">
      <c r="B63" t="s">
        <v>14</v>
      </c>
      <c r="C63" t="s">
        <v>15</v>
      </c>
      <c r="D63" t="s">
        <v>16</v>
      </c>
      <c r="E63" t="s">
        <v>17</v>
      </c>
      <c r="F63" s="5" t="s">
        <v>129</v>
      </c>
      <c r="G63" t="s">
        <v>130</v>
      </c>
      <c r="H63" t="s">
        <v>152</v>
      </c>
      <c r="I63" t="s">
        <v>153</v>
      </c>
      <c r="J63" t="s">
        <v>20</v>
      </c>
      <c r="K63" s="5" t="s">
        <v>21</v>
      </c>
      <c r="L63" t="s">
        <v>22</v>
      </c>
      <c r="M63" s="5" t="s">
        <v>138</v>
      </c>
      <c r="N63" t="s">
        <v>139</v>
      </c>
      <c r="O63" t="s">
        <v>154</v>
      </c>
      <c r="P63" t="s">
        <v>155</v>
      </c>
      <c r="Q63" t="s">
        <v>156</v>
      </c>
      <c r="R63" s="5" t="s">
        <v>157</v>
      </c>
      <c r="S63" t="s">
        <v>158</v>
      </c>
    </row>
    <row r="64" spans="2:23" x14ac:dyDescent="0.25">
      <c r="B64" t="s">
        <v>28</v>
      </c>
      <c r="C64" t="s">
        <v>29</v>
      </c>
      <c r="D64" t="s">
        <v>28</v>
      </c>
      <c r="E64" t="s">
        <v>30</v>
      </c>
      <c r="F64" s="5" t="s">
        <v>34</v>
      </c>
      <c r="G64" t="s">
        <v>36</v>
      </c>
      <c r="H64" t="s">
        <v>159</v>
      </c>
      <c r="I64" t="s">
        <v>160</v>
      </c>
      <c r="J64" t="s">
        <v>33</v>
      </c>
      <c r="K64" s="5" t="s">
        <v>34</v>
      </c>
      <c r="L64" t="s">
        <v>35</v>
      </c>
      <c r="M64" s="5" t="s">
        <v>34</v>
      </c>
      <c r="N64" t="s">
        <v>36</v>
      </c>
      <c r="O64" t="s">
        <v>161</v>
      </c>
      <c r="P64" t="s">
        <v>162</v>
      </c>
      <c r="Q64" t="s">
        <v>163</v>
      </c>
      <c r="R64" s="5" t="s">
        <v>164</v>
      </c>
      <c r="S64" t="s">
        <v>165</v>
      </c>
    </row>
    <row r="65" spans="2:35" x14ac:dyDescent="0.25">
      <c r="B65" t="s">
        <v>131</v>
      </c>
      <c r="C65" t="s">
        <v>124</v>
      </c>
      <c r="D65" t="s">
        <v>125</v>
      </c>
      <c r="E65" t="s">
        <v>123</v>
      </c>
      <c r="F65" s="5" t="s">
        <v>124</v>
      </c>
      <c r="G65" t="s">
        <v>125</v>
      </c>
      <c r="H65" t="s">
        <v>124</v>
      </c>
      <c r="I65" t="s">
        <v>123</v>
      </c>
      <c r="J65" t="s">
        <v>124</v>
      </c>
      <c r="K65" s="5" t="s">
        <v>123</v>
      </c>
      <c r="L65" t="s">
        <v>123</v>
      </c>
      <c r="M65" s="5" t="s">
        <v>125</v>
      </c>
      <c r="N65" t="s">
        <v>124</v>
      </c>
      <c r="O65" t="s">
        <v>125</v>
      </c>
      <c r="P65" t="s">
        <v>131</v>
      </c>
      <c r="Q65" t="s">
        <v>124</v>
      </c>
      <c r="R65" s="5" t="s">
        <v>123</v>
      </c>
      <c r="S65" t="s">
        <v>144</v>
      </c>
    </row>
    <row r="66" spans="2:35" x14ac:dyDescent="0.25">
      <c r="B66">
        <v>47</v>
      </c>
      <c r="C66" t="s">
        <v>100</v>
      </c>
      <c r="D66">
        <v>1</v>
      </c>
      <c r="E66">
        <v>16.863</v>
      </c>
      <c r="F66" s="5">
        <v>0.88</v>
      </c>
      <c r="G66">
        <v>-0.22</v>
      </c>
      <c r="H66">
        <v>0.91600000000000004</v>
      </c>
      <c r="I66">
        <v>0</v>
      </c>
      <c r="J66">
        <v>0</v>
      </c>
      <c r="K66" s="5">
        <v>-3.06</v>
      </c>
      <c r="L66" t="s">
        <v>166</v>
      </c>
      <c r="M66" s="5" t="s">
        <v>167</v>
      </c>
      <c r="N66" t="s">
        <v>168</v>
      </c>
      <c r="O66" t="s">
        <v>169</v>
      </c>
      <c r="P66">
        <v>0</v>
      </c>
      <c r="Q66" t="s">
        <v>132</v>
      </c>
      <c r="R66" s="5" t="s">
        <v>132</v>
      </c>
      <c r="S66" t="s">
        <v>170</v>
      </c>
    </row>
    <row r="67" spans="2:35" x14ac:dyDescent="0.25">
      <c r="B67">
        <v>48</v>
      </c>
      <c r="C67" t="s">
        <v>101</v>
      </c>
      <c r="D67">
        <v>1</v>
      </c>
      <c r="E67">
        <v>17.113</v>
      </c>
      <c r="F67" s="5">
        <v>1.0649999999999999</v>
      </c>
      <c r="G67">
        <v>-0.51700000000000002</v>
      </c>
      <c r="H67">
        <v>0.95799999999999996</v>
      </c>
      <c r="I67">
        <v>0</v>
      </c>
      <c r="J67">
        <v>0</v>
      </c>
      <c r="K67" s="5">
        <v>-3.87</v>
      </c>
      <c r="L67" t="s">
        <v>171</v>
      </c>
      <c r="M67" s="5" t="s">
        <v>172</v>
      </c>
      <c r="N67" t="s">
        <v>173</v>
      </c>
      <c r="O67" t="s">
        <v>174</v>
      </c>
      <c r="P67">
        <v>0</v>
      </c>
      <c r="Q67" t="s">
        <v>132</v>
      </c>
      <c r="R67" s="5" t="s">
        <v>132</v>
      </c>
      <c r="S67" t="s">
        <v>170</v>
      </c>
    </row>
    <row r="68" spans="2:35" x14ac:dyDescent="0.25">
      <c r="B68">
        <v>49</v>
      </c>
      <c r="C68" t="s">
        <v>102</v>
      </c>
      <c r="D68">
        <v>1</v>
      </c>
      <c r="E68">
        <v>17.363</v>
      </c>
      <c r="F68" s="5">
        <v>1.3979999999999999</v>
      </c>
      <c r="G68">
        <v>-0.81499999999999995</v>
      </c>
      <c r="H68">
        <v>0.99</v>
      </c>
      <c r="I68">
        <v>0</v>
      </c>
      <c r="J68">
        <v>0</v>
      </c>
      <c r="K68" s="5">
        <v>-4.6900000000000004</v>
      </c>
      <c r="L68" t="s">
        <v>175</v>
      </c>
      <c r="M68" s="5" t="s">
        <v>176</v>
      </c>
      <c r="N68" t="s">
        <v>177</v>
      </c>
      <c r="O68" t="s">
        <v>178</v>
      </c>
      <c r="P68">
        <v>0</v>
      </c>
      <c r="Q68" t="s">
        <v>132</v>
      </c>
      <c r="R68" s="5" t="s">
        <v>132</v>
      </c>
      <c r="S68" t="s">
        <v>170</v>
      </c>
      <c r="AI68" s="1"/>
    </row>
    <row r="69" spans="2:35" x14ac:dyDescent="0.25">
      <c r="B69" t="s">
        <v>103</v>
      </c>
      <c r="C69" t="s">
        <v>38</v>
      </c>
      <c r="D69">
        <v>1</v>
      </c>
      <c r="E69">
        <v>17.363</v>
      </c>
      <c r="F69" s="5">
        <v>1.3979999999999999</v>
      </c>
      <c r="G69">
        <v>-0.81499999999999995</v>
      </c>
      <c r="H69">
        <v>0.99</v>
      </c>
      <c r="I69">
        <v>0</v>
      </c>
      <c r="J69">
        <v>0</v>
      </c>
      <c r="K69" s="5">
        <v>-4.6900000000000004</v>
      </c>
      <c r="L69" t="s">
        <v>175</v>
      </c>
      <c r="M69" s="5" t="s">
        <v>176</v>
      </c>
      <c r="N69" t="s">
        <v>177</v>
      </c>
      <c r="O69" t="s">
        <v>178</v>
      </c>
      <c r="P69">
        <v>0</v>
      </c>
      <c r="Q69" t="s">
        <v>132</v>
      </c>
      <c r="R69" s="5" t="s">
        <v>132</v>
      </c>
      <c r="S69" t="s">
        <v>170</v>
      </c>
    </row>
    <row r="70" spans="2:35" x14ac:dyDescent="0.25">
      <c r="B70" t="s">
        <v>131</v>
      </c>
      <c r="C70" t="s">
        <v>124</v>
      </c>
      <c r="D70" t="s">
        <v>125</v>
      </c>
      <c r="E70" t="s">
        <v>123</v>
      </c>
      <c r="F70" s="5" t="s">
        <v>124</v>
      </c>
      <c r="G70" t="s">
        <v>125</v>
      </c>
      <c r="H70" t="s">
        <v>124</v>
      </c>
      <c r="I70" t="s">
        <v>123</v>
      </c>
      <c r="J70" t="s">
        <v>124</v>
      </c>
      <c r="K70" s="5" t="s">
        <v>123</v>
      </c>
      <c r="L70" t="s">
        <v>123</v>
      </c>
      <c r="M70" s="5" t="s">
        <v>125</v>
      </c>
      <c r="N70" t="s">
        <v>124</v>
      </c>
      <c r="O70" t="s">
        <v>125</v>
      </c>
      <c r="P70" t="s">
        <v>131</v>
      </c>
      <c r="Q70" t="s">
        <v>124</v>
      </c>
      <c r="R70" s="5" t="s">
        <v>123</v>
      </c>
      <c r="S70" t="s">
        <v>144</v>
      </c>
    </row>
    <row r="71" spans="2:35" x14ac:dyDescent="0.25">
      <c r="B71" t="s">
        <v>104</v>
      </c>
      <c r="C71" t="s">
        <v>105</v>
      </c>
      <c r="D71" t="s">
        <v>106</v>
      </c>
      <c r="E71">
        <v>17.363</v>
      </c>
      <c r="F71" s="5">
        <v>100</v>
      </c>
      <c r="G71" t="s">
        <v>18</v>
      </c>
      <c r="I71" t="s">
        <v>106</v>
      </c>
      <c r="J71">
        <v>0</v>
      </c>
      <c r="K71" s="5">
        <v>990394</v>
      </c>
      <c r="M71" s="5" t="s">
        <v>23</v>
      </c>
      <c r="N71" t="s">
        <v>106</v>
      </c>
      <c r="P71">
        <v>0.97199999999999998</v>
      </c>
      <c r="Q71">
        <v>925</v>
      </c>
    </row>
    <row r="72" spans="2:35" x14ac:dyDescent="0.25">
      <c r="B72" t="s">
        <v>108</v>
      </c>
      <c r="C72" t="s">
        <v>109</v>
      </c>
      <c r="D72" t="s">
        <v>106</v>
      </c>
      <c r="E72">
        <v>0</v>
      </c>
      <c r="F72" s="5" t="s">
        <v>134</v>
      </c>
      <c r="G72" t="s">
        <v>135</v>
      </c>
      <c r="I72" t="s">
        <v>106</v>
      </c>
      <c r="J72">
        <v>-3</v>
      </c>
      <c r="K72" s="5">
        <v>1.9879999999999998E-2</v>
      </c>
      <c r="L72">
        <v>8</v>
      </c>
      <c r="M72" s="5" t="s">
        <v>111</v>
      </c>
      <c r="O72" t="s">
        <v>106</v>
      </c>
      <c r="P72">
        <v>-8.6999999999999993</v>
      </c>
      <c r="Q72">
        <v>44635</v>
      </c>
    </row>
    <row r="73" spans="2:35" x14ac:dyDescent="0.25">
      <c r="G73" t="s">
        <v>179</v>
      </c>
      <c r="H73" t="s">
        <v>180</v>
      </c>
      <c r="I73" t="s">
        <v>106</v>
      </c>
      <c r="J73">
        <v>14</v>
      </c>
      <c r="K73" s="5">
        <v>730831</v>
      </c>
      <c r="M73" s="5" t="s">
        <v>181</v>
      </c>
      <c r="N73" t="s">
        <v>182</v>
      </c>
      <c r="O73">
        <v>3</v>
      </c>
      <c r="P73">
        <v>3.819</v>
      </c>
      <c r="Q73">
        <v>468</v>
      </c>
    </row>
    <row r="74" spans="2:35" x14ac:dyDescent="0.25">
      <c r="G74" t="s">
        <v>183</v>
      </c>
      <c r="H74" t="s">
        <v>184</v>
      </c>
      <c r="I74" t="s">
        <v>106</v>
      </c>
      <c r="J74">
        <v>8</v>
      </c>
      <c r="K74" s="5">
        <v>739381</v>
      </c>
      <c r="M74" s="5" t="s">
        <v>185</v>
      </c>
      <c r="N74" t="s">
        <v>186</v>
      </c>
      <c r="P74">
        <v>0</v>
      </c>
      <c r="Q74">
        <v>0</v>
      </c>
    </row>
    <row r="75" spans="2:35" x14ac:dyDescent="0.25">
      <c r="G75" t="s">
        <v>187</v>
      </c>
      <c r="H75" t="s">
        <v>188</v>
      </c>
      <c r="I75" t="s">
        <v>106</v>
      </c>
      <c r="J75">
        <v>4</v>
      </c>
      <c r="K75" s="5">
        <v>335119</v>
      </c>
      <c r="M75" s="5" t="s">
        <v>189</v>
      </c>
      <c r="N75" t="s">
        <v>190</v>
      </c>
      <c r="P75">
        <v>0</v>
      </c>
      <c r="Q75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76"/>
  <sheetViews>
    <sheetView topLeftCell="W4" workbookViewId="0">
      <selection activeCell="AA7" sqref="AA7"/>
    </sheetView>
  </sheetViews>
  <sheetFormatPr defaultRowHeight="15" x14ac:dyDescent="0.25"/>
  <cols>
    <col min="2" max="2" width="6.7109375" bestFit="1" customWidth="1"/>
    <col min="3" max="3" width="9" bestFit="1" customWidth="1"/>
    <col min="4" max="4" width="10.28515625" customWidth="1"/>
    <col min="5" max="5" width="8.140625" bestFit="1" customWidth="1"/>
    <col min="6" max="6" width="7" customWidth="1"/>
    <col min="7" max="7" width="7.7109375" customWidth="1"/>
    <col min="8" max="8" width="8.85546875" customWidth="1"/>
    <col min="9" max="9" width="7.42578125" customWidth="1"/>
    <col min="10" max="10" width="6.5703125" customWidth="1"/>
    <col min="11" max="11" width="8" customWidth="1"/>
    <col min="12" max="12" width="7.42578125" customWidth="1"/>
    <col min="13" max="13" width="7" customWidth="1"/>
    <col min="14" max="14" width="8.42578125" customWidth="1"/>
    <col min="15" max="15" width="6.42578125" customWidth="1"/>
    <col min="16" max="16" width="7.42578125" customWidth="1"/>
    <col min="17" max="17" width="8.42578125" bestFit="1" customWidth="1"/>
    <col min="18" max="18" width="5.28515625" customWidth="1"/>
    <col min="19" max="19" width="6.140625" customWidth="1"/>
    <col min="20" max="21" width="5.85546875" customWidth="1"/>
    <col min="22" max="22" width="10.85546875" customWidth="1"/>
    <col min="23" max="23" width="11.140625" customWidth="1"/>
    <col min="24" max="24" width="10.85546875" bestFit="1" customWidth="1"/>
    <col min="25" max="25" width="7" customWidth="1"/>
    <col min="26" max="26" width="5.140625" customWidth="1"/>
    <col min="27" max="27" width="10.42578125" customWidth="1"/>
    <col min="28" max="28" width="14.42578125" customWidth="1"/>
    <col min="29" max="29" width="12.140625" customWidth="1"/>
    <col min="30" max="30" width="8.7109375" customWidth="1"/>
    <col min="31" max="31" width="6" customWidth="1"/>
    <col min="32" max="32" width="6.7109375" customWidth="1"/>
    <col min="33" max="33" width="15" bestFit="1" customWidth="1"/>
    <col min="34" max="34" width="6.42578125" customWidth="1"/>
    <col min="35" max="35" width="7.42578125" customWidth="1"/>
    <col min="36" max="36" width="8.42578125" customWidth="1"/>
    <col min="37" max="37" width="5.28515625" customWidth="1"/>
    <col min="38" max="38" width="6.140625" customWidth="1"/>
  </cols>
  <sheetData>
    <row r="1" spans="2:30" s="12" customFormat="1" x14ac:dyDescent="0.25">
      <c r="J1" s="12" t="s">
        <v>215</v>
      </c>
      <c r="K1" s="12" t="s">
        <v>216</v>
      </c>
      <c r="M1" s="12" t="s">
        <v>217</v>
      </c>
      <c r="N1" s="12">
        <f>AA7</f>
        <v>15.353</v>
      </c>
    </row>
    <row r="2" spans="2:30" x14ac:dyDescent="0.25">
      <c r="V2" s="2" t="s">
        <v>116</v>
      </c>
      <c r="W2" s="2"/>
      <c r="X2" s="2">
        <v>15</v>
      </c>
    </row>
    <row r="3" spans="2:30" x14ac:dyDescent="0.25">
      <c r="B3" t="s">
        <v>4</v>
      </c>
      <c r="C3" t="s">
        <v>1</v>
      </c>
      <c r="D3" t="s">
        <v>196</v>
      </c>
      <c r="E3" t="s">
        <v>3</v>
      </c>
      <c r="F3" t="s">
        <v>0</v>
      </c>
      <c r="G3" t="s">
        <v>1</v>
      </c>
      <c r="H3" t="s">
        <v>2</v>
      </c>
      <c r="I3" t="s">
        <v>3</v>
      </c>
      <c r="J3" t="s">
        <v>0</v>
      </c>
      <c r="K3" t="s">
        <v>0</v>
      </c>
      <c r="L3" t="s">
        <v>3</v>
      </c>
      <c r="M3" t="s">
        <v>0</v>
      </c>
      <c r="N3" t="s">
        <v>2</v>
      </c>
      <c r="O3" t="s">
        <v>1</v>
      </c>
      <c r="P3" t="s">
        <v>3</v>
      </c>
      <c r="Q3" t="s">
        <v>1</v>
      </c>
      <c r="R3" t="s">
        <v>4</v>
      </c>
      <c r="S3" t="s">
        <v>0</v>
      </c>
      <c r="V3" s="2" t="s">
        <v>117</v>
      </c>
      <c r="W3" s="2"/>
      <c r="X3" s="2">
        <v>12</v>
      </c>
    </row>
    <row r="4" spans="2:30" x14ac:dyDescent="0.25">
      <c r="C4" t="s">
        <v>5</v>
      </c>
      <c r="D4" t="s">
        <v>6</v>
      </c>
      <c r="E4" t="s">
        <v>7</v>
      </c>
      <c r="H4" t="s">
        <v>8</v>
      </c>
      <c r="I4" t="s">
        <v>9</v>
      </c>
      <c r="J4" t="s">
        <v>10</v>
      </c>
      <c r="L4" t="s">
        <v>7</v>
      </c>
      <c r="O4" t="s">
        <v>11</v>
      </c>
      <c r="P4" t="s">
        <v>12</v>
      </c>
      <c r="Q4" t="s">
        <v>13</v>
      </c>
      <c r="V4" t="s">
        <v>118</v>
      </c>
      <c r="X4">
        <f>X2/X3</f>
        <v>1.25</v>
      </c>
    </row>
    <row r="5" spans="2:30" ht="18" x14ac:dyDescent="0.35">
      <c r="B5" t="s">
        <v>14</v>
      </c>
      <c r="C5" t="s">
        <v>15</v>
      </c>
      <c r="D5" t="s">
        <v>16</v>
      </c>
      <c r="E5" t="s">
        <v>17</v>
      </c>
      <c r="F5" t="s">
        <v>129</v>
      </c>
      <c r="G5" t="s">
        <v>130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138</v>
      </c>
      <c r="N5" t="s">
        <v>139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V5" t="s">
        <v>121</v>
      </c>
      <c r="X5" s="3">
        <f>10^(-5)/SQRT(X4)</f>
        <v>8.9442719099991598E-6</v>
      </c>
    </row>
    <row r="6" spans="2:30" x14ac:dyDescent="0.25">
      <c r="B6" t="s">
        <v>28</v>
      </c>
      <c r="C6" t="s">
        <v>29</v>
      </c>
      <c r="D6" t="s">
        <v>28</v>
      </c>
      <c r="E6" t="s">
        <v>30</v>
      </c>
      <c r="F6" t="s">
        <v>34</v>
      </c>
      <c r="G6" t="s">
        <v>36</v>
      </c>
      <c r="H6" t="s">
        <v>31</v>
      </c>
      <c r="I6" t="s">
        <v>32</v>
      </c>
      <c r="J6" t="s">
        <v>33</v>
      </c>
      <c r="K6" t="s">
        <v>34</v>
      </c>
      <c r="L6" t="s">
        <v>35</v>
      </c>
      <c r="M6" t="s">
        <v>34</v>
      </c>
      <c r="N6" t="s">
        <v>36</v>
      </c>
      <c r="O6" t="s">
        <v>31</v>
      </c>
      <c r="P6" t="s">
        <v>32</v>
      </c>
      <c r="Q6" t="s">
        <v>33</v>
      </c>
      <c r="R6" t="s">
        <v>34</v>
      </c>
      <c r="S6" t="s">
        <v>36</v>
      </c>
      <c r="V6" s="2" t="s">
        <v>122</v>
      </c>
      <c r="W6" s="2"/>
      <c r="X6" s="4">
        <v>1E-4</v>
      </c>
      <c r="AA6" s="8" t="s">
        <v>193</v>
      </c>
      <c r="AB6" s="8"/>
      <c r="AC6" s="8" t="s">
        <v>194</v>
      </c>
      <c r="AD6" s="8" t="s">
        <v>195</v>
      </c>
    </row>
    <row r="7" spans="2:30" ht="18" x14ac:dyDescent="0.35">
      <c r="B7" t="s">
        <v>4</v>
      </c>
      <c r="C7" t="s">
        <v>1</v>
      </c>
      <c r="D7" t="s">
        <v>196</v>
      </c>
      <c r="E7" t="s">
        <v>3</v>
      </c>
      <c r="F7" t="s">
        <v>0</v>
      </c>
      <c r="G7" t="s">
        <v>1</v>
      </c>
      <c r="H7" t="s">
        <v>2</v>
      </c>
      <c r="I7" t="s">
        <v>3</v>
      </c>
      <c r="J7" t="s">
        <v>0</v>
      </c>
      <c r="K7" t="s">
        <v>0</v>
      </c>
      <c r="L7" t="s">
        <v>3</v>
      </c>
      <c r="M7" t="s">
        <v>0</v>
      </c>
      <c r="N7" t="s">
        <v>2</v>
      </c>
      <c r="O7" t="s">
        <v>1</v>
      </c>
      <c r="P7" t="s">
        <v>3</v>
      </c>
      <c r="Q7" t="s">
        <v>1</v>
      </c>
      <c r="R7" t="s">
        <v>4</v>
      </c>
      <c r="S7" t="s">
        <v>0</v>
      </c>
      <c r="V7" t="s">
        <v>119</v>
      </c>
      <c r="W7" t="s">
        <v>120</v>
      </c>
      <c r="AA7" s="8">
        <f>E52</f>
        <v>15.353</v>
      </c>
      <c r="AB7" s="8"/>
      <c r="AC7" s="9">
        <f>V52</f>
        <v>2.3214291193141121</v>
      </c>
      <c r="AD7" s="9">
        <f>W52</f>
        <v>2.8623335007575954</v>
      </c>
    </row>
    <row r="8" spans="2:30" x14ac:dyDescent="0.25">
      <c r="B8" t="s">
        <v>37</v>
      </c>
      <c r="C8" t="s">
        <v>38</v>
      </c>
      <c r="D8">
        <v>1</v>
      </c>
      <c r="E8">
        <v>0</v>
      </c>
      <c r="F8">
        <v>5</v>
      </c>
      <c r="G8">
        <v>-1.669</v>
      </c>
      <c r="H8">
        <v>0</v>
      </c>
      <c r="I8">
        <v>0</v>
      </c>
      <c r="J8">
        <v>0</v>
      </c>
      <c r="K8">
        <v>0</v>
      </c>
      <c r="L8">
        <v>0</v>
      </c>
      <c r="M8">
        <v>5</v>
      </c>
      <c r="N8">
        <v>2.3570000000000002</v>
      </c>
      <c r="O8">
        <v>0</v>
      </c>
      <c r="P8">
        <v>0</v>
      </c>
      <c r="Q8">
        <v>0</v>
      </c>
      <c r="R8">
        <v>0</v>
      </c>
      <c r="S8">
        <v>0</v>
      </c>
      <c r="V8" s="6">
        <f>1000*($X$5*F8+($X$6*K8)^2)^0.5</f>
        <v>6.6874030497642201</v>
      </c>
      <c r="W8" s="6">
        <f>1000*($X$5*M8+($X$6*R8)^2)^0.5</f>
        <v>6.6874030497642201</v>
      </c>
    </row>
    <row r="9" spans="2:30" x14ac:dyDescent="0.25">
      <c r="B9">
        <v>1</v>
      </c>
      <c r="C9" t="s">
        <v>39</v>
      </c>
      <c r="D9">
        <v>1</v>
      </c>
      <c r="E9">
        <v>0</v>
      </c>
      <c r="F9">
        <v>5</v>
      </c>
      <c r="G9">
        <v>-1.669</v>
      </c>
      <c r="H9">
        <v>0</v>
      </c>
      <c r="I9">
        <v>0</v>
      </c>
      <c r="J9">
        <v>0</v>
      </c>
      <c r="K9">
        <v>0</v>
      </c>
      <c r="L9">
        <v>0</v>
      </c>
      <c r="M9">
        <v>5</v>
      </c>
      <c r="N9">
        <v>2.3570000000000002</v>
      </c>
      <c r="O9">
        <v>0</v>
      </c>
      <c r="P9">
        <v>0</v>
      </c>
      <c r="Q9">
        <v>0</v>
      </c>
      <c r="R9">
        <v>0</v>
      </c>
      <c r="S9">
        <v>0</v>
      </c>
      <c r="V9" s="6">
        <f t="shared" ref="V9:V54" si="0">1000*($X$5*F9+($X$6*K9)^2)^0.5</f>
        <v>6.6874030497642201</v>
      </c>
      <c r="W9" s="6">
        <f t="shared" ref="W9:W54" si="1">1000*($X$5*M9+($X$6*R9)^2)^0.5</f>
        <v>6.6874030497642201</v>
      </c>
    </row>
    <row r="10" spans="2:30" x14ac:dyDescent="0.25">
      <c r="B10">
        <v>2</v>
      </c>
      <c r="C10" t="s">
        <v>40</v>
      </c>
      <c r="D10">
        <v>1</v>
      </c>
      <c r="E10">
        <v>0.36</v>
      </c>
      <c r="F10">
        <v>6.3</v>
      </c>
      <c r="G10">
        <v>-1.9419999999999999</v>
      </c>
      <c r="H10">
        <v>0.01</v>
      </c>
      <c r="I10">
        <v>0</v>
      </c>
      <c r="J10">
        <v>0</v>
      </c>
      <c r="K10">
        <v>0</v>
      </c>
      <c r="L10">
        <v>0</v>
      </c>
      <c r="M10">
        <v>3.4729999999999999</v>
      </c>
      <c r="N10">
        <v>1.885</v>
      </c>
      <c r="O10">
        <v>1.4E-2</v>
      </c>
      <c r="P10">
        <v>0</v>
      </c>
      <c r="Q10">
        <v>0</v>
      </c>
      <c r="R10">
        <v>0</v>
      </c>
      <c r="S10">
        <v>0</v>
      </c>
      <c r="V10" s="6">
        <f t="shared" si="0"/>
        <v>7.5065913058454639</v>
      </c>
      <c r="W10" s="6">
        <f t="shared" si="1"/>
        <v>5.5734599974725825</v>
      </c>
    </row>
    <row r="11" spans="2:30" x14ac:dyDescent="0.25">
      <c r="B11">
        <v>3</v>
      </c>
      <c r="C11" t="s">
        <v>41</v>
      </c>
      <c r="D11">
        <v>1</v>
      </c>
      <c r="E11">
        <v>0.36</v>
      </c>
      <c r="F11">
        <v>6.3</v>
      </c>
      <c r="G11">
        <v>-1.9419999999999999</v>
      </c>
      <c r="H11">
        <v>0.01</v>
      </c>
      <c r="I11">
        <v>0</v>
      </c>
      <c r="J11">
        <v>0</v>
      </c>
      <c r="K11">
        <v>0</v>
      </c>
      <c r="L11">
        <v>0</v>
      </c>
      <c r="M11">
        <v>3.4729999999999999</v>
      </c>
      <c r="N11">
        <v>1.885</v>
      </c>
      <c r="O11">
        <v>1.4E-2</v>
      </c>
      <c r="P11">
        <v>0</v>
      </c>
      <c r="Q11">
        <v>0</v>
      </c>
      <c r="R11">
        <v>0</v>
      </c>
      <c r="S11">
        <v>0</v>
      </c>
      <c r="V11" s="6">
        <f t="shared" si="0"/>
        <v>7.5065913058454639</v>
      </c>
      <c r="W11" s="6">
        <f t="shared" si="1"/>
        <v>5.5734599974725825</v>
      </c>
    </row>
    <row r="12" spans="2:30" x14ac:dyDescent="0.25">
      <c r="B12">
        <v>4</v>
      </c>
      <c r="C12" t="s">
        <v>42</v>
      </c>
      <c r="D12">
        <v>1</v>
      </c>
      <c r="E12">
        <v>0.84</v>
      </c>
      <c r="F12">
        <v>8.3379999999999992</v>
      </c>
      <c r="G12">
        <v>-2.3050000000000002</v>
      </c>
      <c r="H12">
        <v>2.1000000000000001E-2</v>
      </c>
      <c r="I12">
        <v>0</v>
      </c>
      <c r="J12">
        <v>0</v>
      </c>
      <c r="K12">
        <v>0</v>
      </c>
      <c r="L12">
        <v>0</v>
      </c>
      <c r="M12">
        <v>1.9650000000000001</v>
      </c>
      <c r="N12">
        <v>1.256</v>
      </c>
      <c r="O12">
        <v>4.2999999999999997E-2</v>
      </c>
      <c r="P12">
        <v>0</v>
      </c>
      <c r="Q12">
        <v>0</v>
      </c>
      <c r="R12">
        <v>0</v>
      </c>
      <c r="S12">
        <v>0</v>
      </c>
      <c r="V12" s="6">
        <f t="shared" si="0"/>
        <v>8.6358172274297811</v>
      </c>
      <c r="W12" s="6">
        <f t="shared" si="1"/>
        <v>4.1923137171672096</v>
      </c>
    </row>
    <row r="13" spans="2:30" x14ac:dyDescent="0.25">
      <c r="B13">
        <v>5</v>
      </c>
      <c r="C13" t="s">
        <v>43</v>
      </c>
      <c r="D13">
        <v>1</v>
      </c>
      <c r="E13">
        <v>1.095</v>
      </c>
      <c r="F13">
        <v>7.7430000000000003</v>
      </c>
      <c r="G13">
        <v>4.4720000000000004</v>
      </c>
      <c r="H13">
        <v>2.5999999999999999E-2</v>
      </c>
      <c r="I13">
        <v>0</v>
      </c>
      <c r="J13">
        <v>0</v>
      </c>
      <c r="K13">
        <v>0</v>
      </c>
      <c r="L13">
        <v>0</v>
      </c>
      <c r="M13">
        <v>1.7709999999999999</v>
      </c>
      <c r="N13">
        <v>-0.442</v>
      </c>
      <c r="O13">
        <v>6.6000000000000003E-2</v>
      </c>
      <c r="P13">
        <v>0</v>
      </c>
      <c r="Q13">
        <v>0</v>
      </c>
      <c r="R13">
        <v>0</v>
      </c>
      <c r="S13">
        <v>0</v>
      </c>
      <c r="V13" s="6">
        <f t="shared" si="0"/>
        <v>8.3219887886924901</v>
      </c>
      <c r="W13" s="6">
        <f t="shared" si="1"/>
        <v>3.9799881347321269</v>
      </c>
    </row>
    <row r="14" spans="2:30" x14ac:dyDescent="0.25">
      <c r="B14">
        <v>6</v>
      </c>
      <c r="C14" t="s">
        <v>44</v>
      </c>
      <c r="D14">
        <v>1</v>
      </c>
      <c r="E14">
        <v>1.23</v>
      </c>
      <c r="F14">
        <v>6.585</v>
      </c>
      <c r="G14">
        <v>4.1059999999999999</v>
      </c>
      <c r="H14">
        <v>2.9000000000000001E-2</v>
      </c>
      <c r="I14">
        <v>0</v>
      </c>
      <c r="J14">
        <v>0</v>
      </c>
      <c r="K14">
        <v>0</v>
      </c>
      <c r="L14">
        <v>0</v>
      </c>
      <c r="M14">
        <v>1.903</v>
      </c>
      <c r="N14">
        <v>-0.53300000000000003</v>
      </c>
      <c r="O14">
        <v>7.8E-2</v>
      </c>
      <c r="P14">
        <v>0</v>
      </c>
      <c r="Q14">
        <v>0</v>
      </c>
      <c r="R14">
        <v>0</v>
      </c>
      <c r="S14">
        <v>0</v>
      </c>
      <c r="V14" s="6">
        <f t="shared" si="0"/>
        <v>7.6745052301333709</v>
      </c>
      <c r="W14" s="6">
        <f t="shared" si="1"/>
        <v>4.1256453367598631</v>
      </c>
    </row>
    <row r="15" spans="2:30" x14ac:dyDescent="0.25">
      <c r="B15">
        <v>7</v>
      </c>
      <c r="C15" t="s">
        <v>45</v>
      </c>
      <c r="D15">
        <v>1</v>
      </c>
      <c r="E15">
        <v>1.4850000000000001</v>
      </c>
      <c r="F15">
        <v>5.1120000000000001</v>
      </c>
      <c r="G15">
        <v>1.8260000000000001</v>
      </c>
      <c r="H15">
        <v>3.5999999999999997E-2</v>
      </c>
      <c r="I15">
        <v>0</v>
      </c>
      <c r="J15">
        <v>0</v>
      </c>
      <c r="K15">
        <v>0</v>
      </c>
      <c r="L15">
        <v>0</v>
      </c>
      <c r="M15">
        <v>2.0499999999999998</v>
      </c>
      <c r="N15">
        <v>-2.9000000000000001E-2</v>
      </c>
      <c r="O15">
        <v>9.8000000000000004E-2</v>
      </c>
      <c r="P15">
        <v>0</v>
      </c>
      <c r="Q15">
        <v>0</v>
      </c>
      <c r="R15">
        <v>0</v>
      </c>
      <c r="S15">
        <v>0</v>
      </c>
      <c r="V15" s="6">
        <f t="shared" si="0"/>
        <v>6.7618871629091615</v>
      </c>
      <c r="W15" s="6">
        <f t="shared" si="1"/>
        <v>4.2820272553427632</v>
      </c>
    </row>
    <row r="16" spans="2:30" x14ac:dyDescent="0.25">
      <c r="B16">
        <v>8</v>
      </c>
      <c r="C16" t="s">
        <v>46</v>
      </c>
      <c r="D16">
        <v>1</v>
      </c>
      <c r="E16">
        <v>2.7650000000000001</v>
      </c>
      <c r="F16">
        <v>1.827</v>
      </c>
      <c r="G16">
        <v>0.74099999999999999</v>
      </c>
      <c r="H16">
        <v>0.105</v>
      </c>
      <c r="I16">
        <v>0</v>
      </c>
      <c r="J16">
        <v>0</v>
      </c>
      <c r="K16">
        <v>0</v>
      </c>
      <c r="L16">
        <v>0</v>
      </c>
      <c r="M16">
        <v>2.9249999999999998</v>
      </c>
      <c r="N16">
        <v>-0.65400000000000003</v>
      </c>
      <c r="O16">
        <v>0.185</v>
      </c>
      <c r="P16">
        <v>0</v>
      </c>
      <c r="Q16">
        <v>0</v>
      </c>
      <c r="R16">
        <v>0</v>
      </c>
      <c r="S16">
        <v>0</v>
      </c>
      <c r="V16" s="6">
        <f t="shared" si="0"/>
        <v>4.042423132178083</v>
      </c>
      <c r="W16" s="6">
        <f t="shared" si="1"/>
        <v>5.1148797969011497</v>
      </c>
    </row>
    <row r="17" spans="2:32" x14ac:dyDescent="0.25">
      <c r="B17">
        <v>9</v>
      </c>
      <c r="C17" t="s">
        <v>47</v>
      </c>
      <c r="D17">
        <v>1</v>
      </c>
      <c r="E17">
        <v>2.766</v>
      </c>
      <c r="F17">
        <v>1.8260000000000001</v>
      </c>
      <c r="G17">
        <v>0.74</v>
      </c>
      <c r="H17">
        <v>0.105</v>
      </c>
      <c r="I17">
        <v>0</v>
      </c>
      <c r="J17">
        <v>0</v>
      </c>
      <c r="K17">
        <v>0</v>
      </c>
      <c r="L17">
        <v>0</v>
      </c>
      <c r="M17">
        <v>2.927</v>
      </c>
      <c r="N17">
        <v>-0.65500000000000003</v>
      </c>
      <c r="O17">
        <v>0.185</v>
      </c>
      <c r="P17">
        <v>0</v>
      </c>
      <c r="Q17">
        <v>0</v>
      </c>
      <c r="R17">
        <v>0</v>
      </c>
      <c r="S17">
        <v>0</v>
      </c>
      <c r="V17" s="6">
        <f t="shared" si="0"/>
        <v>4.0413166799520255</v>
      </c>
      <c r="W17" s="6">
        <f t="shared" si="1"/>
        <v>5.1166281749378211</v>
      </c>
    </row>
    <row r="18" spans="2:32" x14ac:dyDescent="0.25">
      <c r="B18">
        <v>10</v>
      </c>
      <c r="C18" t="s">
        <v>48</v>
      </c>
      <c r="D18">
        <v>1</v>
      </c>
      <c r="E18">
        <v>2.8759999999999999</v>
      </c>
      <c r="F18">
        <v>1.673</v>
      </c>
      <c r="G18">
        <v>0.64700000000000002</v>
      </c>
      <c r="H18">
        <v>0.115</v>
      </c>
      <c r="I18">
        <v>0</v>
      </c>
      <c r="J18">
        <v>0</v>
      </c>
      <c r="K18">
        <v>0</v>
      </c>
      <c r="L18">
        <v>0</v>
      </c>
      <c r="M18">
        <v>3.077</v>
      </c>
      <c r="N18">
        <v>-0.70799999999999996</v>
      </c>
      <c r="O18">
        <v>0.191</v>
      </c>
      <c r="P18">
        <v>0</v>
      </c>
      <c r="Q18">
        <v>0</v>
      </c>
      <c r="R18">
        <v>0</v>
      </c>
      <c r="S18">
        <v>0</v>
      </c>
      <c r="V18" s="6">
        <f t="shared" si="0"/>
        <v>3.8683028456195871</v>
      </c>
      <c r="W18" s="6">
        <f t="shared" si="1"/>
        <v>5.2460961358964262</v>
      </c>
    </row>
    <row r="19" spans="2:32" x14ac:dyDescent="0.25">
      <c r="B19">
        <v>11</v>
      </c>
      <c r="C19" t="s">
        <v>49</v>
      </c>
      <c r="D19">
        <v>1</v>
      </c>
      <c r="E19">
        <v>2.8769999999999998</v>
      </c>
      <c r="F19">
        <v>1.6719999999999999</v>
      </c>
      <c r="G19">
        <v>0.64600000000000002</v>
      </c>
      <c r="H19">
        <v>0.115</v>
      </c>
      <c r="I19">
        <v>0</v>
      </c>
      <c r="J19">
        <v>0</v>
      </c>
      <c r="K19">
        <v>0</v>
      </c>
      <c r="L19">
        <v>0</v>
      </c>
      <c r="M19">
        <v>3.0779999999999998</v>
      </c>
      <c r="N19">
        <v>-0.70899999999999996</v>
      </c>
      <c r="O19">
        <v>0.191</v>
      </c>
      <c r="P19">
        <v>0</v>
      </c>
      <c r="Q19">
        <v>0</v>
      </c>
      <c r="R19">
        <v>0</v>
      </c>
      <c r="S19">
        <v>0</v>
      </c>
      <c r="V19" s="6">
        <f t="shared" si="0"/>
        <v>3.8671465751272729</v>
      </c>
      <c r="W19" s="6">
        <f t="shared" si="1"/>
        <v>5.246948535956629</v>
      </c>
    </row>
    <row r="20" spans="2:32" x14ac:dyDescent="0.25">
      <c r="B20">
        <v>12</v>
      </c>
      <c r="C20" t="s">
        <v>50</v>
      </c>
      <c r="D20">
        <v>1</v>
      </c>
      <c r="E20">
        <v>2.9870000000000001</v>
      </c>
      <c r="F20">
        <v>1.54</v>
      </c>
      <c r="G20">
        <v>0.55300000000000005</v>
      </c>
      <c r="H20">
        <v>0.126</v>
      </c>
      <c r="I20">
        <v>0</v>
      </c>
      <c r="J20">
        <v>0</v>
      </c>
      <c r="K20">
        <v>0</v>
      </c>
      <c r="L20">
        <v>0</v>
      </c>
      <c r="M20">
        <v>3.24</v>
      </c>
      <c r="N20">
        <v>-0.76300000000000001</v>
      </c>
      <c r="O20">
        <v>0.19700000000000001</v>
      </c>
      <c r="P20">
        <v>0</v>
      </c>
      <c r="Q20">
        <v>0</v>
      </c>
      <c r="R20">
        <v>0</v>
      </c>
      <c r="S20">
        <v>0</v>
      </c>
      <c r="V20" s="6">
        <f t="shared" si="0"/>
        <v>3.7113580723771058</v>
      </c>
      <c r="W20" s="6">
        <f t="shared" si="1"/>
        <v>5.3832556123963942</v>
      </c>
    </row>
    <row r="21" spans="2:32" x14ac:dyDescent="0.25">
      <c r="B21">
        <v>13</v>
      </c>
      <c r="C21" t="s">
        <v>51</v>
      </c>
      <c r="D21">
        <v>1</v>
      </c>
      <c r="E21">
        <v>2.988</v>
      </c>
      <c r="F21">
        <v>1.5389999999999999</v>
      </c>
      <c r="G21">
        <v>0.55200000000000005</v>
      </c>
      <c r="H21">
        <v>0.126</v>
      </c>
      <c r="I21">
        <v>0</v>
      </c>
      <c r="J21">
        <v>0</v>
      </c>
      <c r="K21">
        <v>0</v>
      </c>
      <c r="L21">
        <v>0</v>
      </c>
      <c r="M21">
        <v>3.2410000000000001</v>
      </c>
      <c r="N21">
        <v>-0.76300000000000001</v>
      </c>
      <c r="O21">
        <v>0.19700000000000001</v>
      </c>
      <c r="P21">
        <v>0</v>
      </c>
      <c r="Q21">
        <v>0</v>
      </c>
      <c r="R21">
        <v>0</v>
      </c>
      <c r="S21">
        <v>0</v>
      </c>
      <c r="V21" s="6">
        <f t="shared" si="0"/>
        <v>3.7101528903117602</v>
      </c>
      <c r="W21" s="6">
        <f t="shared" si="1"/>
        <v>5.3840862976281567</v>
      </c>
    </row>
    <row r="22" spans="2:32" x14ac:dyDescent="0.25">
      <c r="B22">
        <v>14</v>
      </c>
      <c r="C22" t="s">
        <v>52</v>
      </c>
      <c r="D22">
        <v>1</v>
      </c>
      <c r="E22">
        <v>3.0979999999999999</v>
      </c>
      <c r="F22">
        <v>1.4279999999999999</v>
      </c>
      <c r="G22">
        <v>0.45900000000000002</v>
      </c>
      <c r="H22">
        <v>0.13800000000000001</v>
      </c>
      <c r="I22">
        <v>0</v>
      </c>
      <c r="J22">
        <v>0</v>
      </c>
      <c r="K22">
        <v>0</v>
      </c>
      <c r="L22">
        <v>0</v>
      </c>
      <c r="M22">
        <v>3.415</v>
      </c>
      <c r="N22">
        <v>-0.81699999999999995</v>
      </c>
      <c r="O22">
        <v>0.20200000000000001</v>
      </c>
      <c r="P22">
        <v>0</v>
      </c>
      <c r="Q22">
        <v>0</v>
      </c>
      <c r="R22">
        <v>0</v>
      </c>
      <c r="S22">
        <v>0</v>
      </c>
      <c r="V22" s="6">
        <f t="shared" si="0"/>
        <v>3.5738523035344922</v>
      </c>
      <c r="W22" s="6">
        <f t="shared" si="1"/>
        <v>5.5267249409254244</v>
      </c>
    </row>
    <row r="23" spans="2:32" x14ac:dyDescent="0.25">
      <c r="B23">
        <v>15</v>
      </c>
      <c r="C23" t="s">
        <v>53</v>
      </c>
      <c r="D23">
        <v>1</v>
      </c>
      <c r="E23">
        <v>3.0990000000000002</v>
      </c>
      <c r="F23">
        <v>1.427</v>
      </c>
      <c r="G23">
        <v>0.45800000000000002</v>
      </c>
      <c r="H23">
        <v>0.13800000000000001</v>
      </c>
      <c r="I23">
        <v>0</v>
      </c>
      <c r="J23">
        <v>0</v>
      </c>
      <c r="K23">
        <v>0</v>
      </c>
      <c r="L23">
        <v>0</v>
      </c>
      <c r="M23">
        <v>3.4169999999999998</v>
      </c>
      <c r="N23">
        <v>-0.81699999999999995</v>
      </c>
      <c r="O23">
        <v>0.20200000000000001</v>
      </c>
      <c r="P23">
        <v>0</v>
      </c>
      <c r="Q23">
        <v>0</v>
      </c>
      <c r="R23">
        <v>0</v>
      </c>
      <c r="S23">
        <v>0</v>
      </c>
      <c r="V23" s="6">
        <f t="shared" si="0"/>
        <v>3.5726007355383</v>
      </c>
      <c r="W23" s="6">
        <f t="shared" si="1"/>
        <v>5.5283430715239739</v>
      </c>
    </row>
    <row r="24" spans="2:32" ht="18" x14ac:dyDescent="0.35">
      <c r="B24">
        <v>16</v>
      </c>
      <c r="C24" t="s">
        <v>54</v>
      </c>
      <c r="D24">
        <v>1</v>
      </c>
      <c r="E24">
        <v>3.2890000000000001</v>
      </c>
      <c r="F24">
        <v>1.284</v>
      </c>
      <c r="G24">
        <v>0.29699999999999999</v>
      </c>
      <c r="H24">
        <v>0.16</v>
      </c>
      <c r="I24">
        <v>0</v>
      </c>
      <c r="J24">
        <v>0</v>
      </c>
      <c r="K24">
        <v>0</v>
      </c>
      <c r="L24">
        <v>0</v>
      </c>
      <c r="M24">
        <v>3.7450000000000001</v>
      </c>
      <c r="N24">
        <v>-0.91</v>
      </c>
      <c r="O24">
        <v>0.21099999999999999</v>
      </c>
      <c r="P24">
        <v>0</v>
      </c>
      <c r="Q24">
        <v>0</v>
      </c>
      <c r="R24">
        <v>0</v>
      </c>
      <c r="S24">
        <v>0</v>
      </c>
      <c r="V24" s="6">
        <f t="shared" si="0"/>
        <v>3.3888707754116152</v>
      </c>
      <c r="W24" s="6">
        <f t="shared" si="1"/>
        <v>5.7875986646403579</v>
      </c>
      <c r="Y24" s="2" t="s">
        <v>218</v>
      </c>
      <c r="Z24" s="2" t="s">
        <v>219</v>
      </c>
      <c r="AA24" s="2" t="s">
        <v>220</v>
      </c>
      <c r="AB24" s="16" t="s">
        <v>222</v>
      </c>
      <c r="AC24" s="16" t="s">
        <v>221</v>
      </c>
      <c r="AD24" s="8" t="s">
        <v>194</v>
      </c>
      <c r="AE24" s="8" t="s">
        <v>195</v>
      </c>
    </row>
    <row r="25" spans="2:32" x14ac:dyDescent="0.25">
      <c r="B25">
        <v>17</v>
      </c>
      <c r="C25" t="s">
        <v>55</v>
      </c>
      <c r="D25">
        <v>1</v>
      </c>
      <c r="E25">
        <v>3.2890000000000001</v>
      </c>
      <c r="F25">
        <v>1.284</v>
      </c>
      <c r="G25">
        <v>0.29699999999999999</v>
      </c>
      <c r="H25">
        <v>0.16</v>
      </c>
      <c r="I25">
        <v>0</v>
      </c>
      <c r="J25">
        <v>0</v>
      </c>
      <c r="K25">
        <v>0</v>
      </c>
      <c r="L25">
        <v>0</v>
      </c>
      <c r="M25">
        <v>3.7450000000000001</v>
      </c>
      <c r="N25">
        <v>-0.91</v>
      </c>
      <c r="O25">
        <v>0.21099999999999999</v>
      </c>
      <c r="P25">
        <v>0</v>
      </c>
      <c r="Q25">
        <v>0</v>
      </c>
      <c r="R25">
        <v>0</v>
      </c>
      <c r="S25">
        <v>0</v>
      </c>
      <c r="V25" s="6">
        <f t="shared" si="0"/>
        <v>3.3888707754116152</v>
      </c>
      <c r="W25" s="6">
        <f t="shared" si="1"/>
        <v>5.7875986646403579</v>
      </c>
      <c r="Y25">
        <v>0.5</v>
      </c>
      <c r="Z25">
        <v>4</v>
      </c>
      <c r="AA25">
        <f>Y25*(Z25+1)</f>
        <v>2.5</v>
      </c>
      <c r="AB25" s="17">
        <f>AA25/$X$3</f>
        <v>0.20833333333333334</v>
      </c>
      <c r="AC25" s="14">
        <f>10^(-5)/SQRT(AA25/$X$3)</f>
        <v>2.1908902300206645E-5</v>
      </c>
      <c r="AD25" s="13">
        <f t="shared" ref="AD25:AD35" si="2">1000*(AC25*$F$52+($X$6*$K$52)^2)^0.5</f>
        <v>3.6287479094205466</v>
      </c>
      <c r="AE25" s="13">
        <f>1000*(AC25*$M$52+($X$6*$R$52)^2)^0.5</f>
        <v>4.4797940250629038</v>
      </c>
    </row>
    <row r="26" spans="2:32" x14ac:dyDescent="0.25">
      <c r="B26">
        <v>18</v>
      </c>
      <c r="C26" t="s">
        <v>56</v>
      </c>
      <c r="D26">
        <v>1</v>
      </c>
      <c r="E26">
        <v>5.2889999999999997</v>
      </c>
      <c r="F26">
        <v>3.488</v>
      </c>
      <c r="G26">
        <v>-1.399</v>
      </c>
      <c r="H26">
        <v>0.35699999999999998</v>
      </c>
      <c r="I26">
        <v>0</v>
      </c>
      <c r="J26">
        <v>0</v>
      </c>
      <c r="K26">
        <v>0</v>
      </c>
      <c r="L26">
        <v>0</v>
      </c>
      <c r="M26">
        <v>9.3379999999999992</v>
      </c>
      <c r="N26">
        <v>-1.8859999999999999</v>
      </c>
      <c r="O26">
        <v>0.26600000000000001</v>
      </c>
      <c r="P26">
        <v>0</v>
      </c>
      <c r="Q26">
        <v>0</v>
      </c>
      <c r="R26">
        <v>0</v>
      </c>
      <c r="S26">
        <v>0</v>
      </c>
      <c r="V26" s="6">
        <f t="shared" si="0"/>
        <v>5.5854830070529324</v>
      </c>
      <c r="W26" s="6">
        <f t="shared" si="1"/>
        <v>9.1390158712835241</v>
      </c>
      <c r="Y26">
        <v>1</v>
      </c>
      <c r="Z26">
        <v>4</v>
      </c>
      <c r="AA26">
        <f t="shared" ref="AA26:AA35" si="3">Y26*(Z26+1)</f>
        <v>5</v>
      </c>
      <c r="AB26" s="17">
        <f t="shared" ref="AB26:AB35" si="4">AA26/$X$3</f>
        <v>0.41666666666666669</v>
      </c>
      <c r="AC26" s="14">
        <f t="shared" ref="AC26:AC35" si="5">10^(-5)/SQRT(AA26/$X$3)</f>
        <v>1.549193338482967E-5</v>
      </c>
      <c r="AD26" s="13">
        <f t="shared" si="2"/>
        <v>3.0524793268583816</v>
      </c>
      <c r="AE26" s="13">
        <f t="shared" ref="AE26:AE35" si="6">1000*(AC26*$M$52+($X$6*$R$52)^2)^0.5</f>
        <v>3.7670427367504047</v>
      </c>
    </row>
    <row r="27" spans="2:32" x14ac:dyDescent="0.25">
      <c r="B27">
        <v>19</v>
      </c>
      <c r="C27" t="s">
        <v>57</v>
      </c>
      <c r="D27">
        <v>1</v>
      </c>
      <c r="E27">
        <v>6.8849999999999998</v>
      </c>
      <c r="F27">
        <v>3.1589999999999998</v>
      </c>
      <c r="G27">
        <v>1.56</v>
      </c>
      <c r="H27">
        <v>0.40699999999999997</v>
      </c>
      <c r="I27">
        <v>0</v>
      </c>
      <c r="J27">
        <v>0</v>
      </c>
      <c r="K27">
        <v>1.016</v>
      </c>
      <c r="L27">
        <v>1.4990000000000001</v>
      </c>
      <c r="M27">
        <v>2.988</v>
      </c>
      <c r="N27">
        <v>2.7490000000000001</v>
      </c>
      <c r="O27">
        <v>0.314</v>
      </c>
      <c r="P27">
        <v>0</v>
      </c>
      <c r="Q27">
        <v>0</v>
      </c>
      <c r="R27">
        <v>0</v>
      </c>
      <c r="S27">
        <v>0</v>
      </c>
      <c r="V27" s="6">
        <f t="shared" si="0"/>
        <v>5.3165099006479188</v>
      </c>
      <c r="W27" s="6">
        <f t="shared" si="1"/>
        <v>5.1696696671138955</v>
      </c>
      <c r="Y27">
        <v>1.5</v>
      </c>
      <c r="Z27">
        <v>4</v>
      </c>
      <c r="AA27">
        <f t="shared" si="3"/>
        <v>7.5</v>
      </c>
      <c r="AB27" s="17">
        <f t="shared" si="4"/>
        <v>0.625</v>
      </c>
      <c r="AC27" s="14">
        <f t="shared" si="5"/>
        <v>1.2649110640673517E-5</v>
      </c>
      <c r="AD27" s="13">
        <f t="shared" si="2"/>
        <v>2.7589737937146324</v>
      </c>
      <c r="AE27" s="13">
        <f t="shared" si="6"/>
        <v>3.4039073646115785</v>
      </c>
    </row>
    <row r="28" spans="2:32" x14ac:dyDescent="0.25">
      <c r="B28">
        <v>20</v>
      </c>
      <c r="C28" t="s">
        <v>58</v>
      </c>
      <c r="D28">
        <v>1</v>
      </c>
      <c r="E28">
        <v>8.8849999999999998</v>
      </c>
      <c r="F28">
        <v>1.2669999999999999</v>
      </c>
      <c r="G28">
        <v>-0.61399999999999999</v>
      </c>
      <c r="H28">
        <v>0.65400000000000003</v>
      </c>
      <c r="I28">
        <v>0</v>
      </c>
      <c r="J28">
        <v>0</v>
      </c>
      <c r="K28">
        <v>4.0129999999999999</v>
      </c>
      <c r="L28">
        <v>1.4990000000000001</v>
      </c>
      <c r="M28">
        <v>3.448</v>
      </c>
      <c r="N28">
        <v>-2.9790000000000001</v>
      </c>
      <c r="O28">
        <v>0.70699999999999996</v>
      </c>
      <c r="P28">
        <v>0</v>
      </c>
      <c r="Q28">
        <v>0</v>
      </c>
      <c r="R28">
        <v>0</v>
      </c>
      <c r="S28">
        <v>0</v>
      </c>
      <c r="V28" s="6">
        <f t="shared" si="0"/>
        <v>3.3901967789449827</v>
      </c>
      <c r="W28" s="6">
        <f t="shared" si="1"/>
        <v>5.5533638045491944</v>
      </c>
      <c r="Y28">
        <v>2</v>
      </c>
      <c r="Z28">
        <v>4</v>
      </c>
      <c r="AA28">
        <f t="shared" si="3"/>
        <v>10</v>
      </c>
      <c r="AB28" s="17">
        <f t="shared" si="4"/>
        <v>0.83333333333333337</v>
      </c>
      <c r="AC28" s="14">
        <f t="shared" si="5"/>
        <v>1.0954451150103323E-5</v>
      </c>
      <c r="AD28" s="13">
        <f t="shared" si="2"/>
        <v>2.5681006016240864</v>
      </c>
      <c r="AE28" s="13">
        <f t="shared" si="6"/>
        <v>3.1676927334409575</v>
      </c>
    </row>
    <row r="29" spans="2:32" x14ac:dyDescent="0.25">
      <c r="B29">
        <v>21</v>
      </c>
      <c r="C29" t="s">
        <v>59</v>
      </c>
      <c r="D29">
        <v>1</v>
      </c>
      <c r="E29">
        <v>9.2650000000000006</v>
      </c>
      <c r="F29">
        <v>1.89</v>
      </c>
      <c r="G29">
        <v>-1.0269999999999999</v>
      </c>
      <c r="H29">
        <v>0.69299999999999995</v>
      </c>
      <c r="I29">
        <v>0</v>
      </c>
      <c r="J29">
        <v>0</v>
      </c>
      <c r="K29">
        <v>4.5830000000000002</v>
      </c>
      <c r="L29">
        <v>1.4990000000000001</v>
      </c>
      <c r="M29">
        <v>6.125</v>
      </c>
      <c r="N29">
        <v>-4.0670000000000002</v>
      </c>
      <c r="O29">
        <v>0.72099999999999997</v>
      </c>
      <c r="P29">
        <v>0</v>
      </c>
      <c r="Q29">
        <v>0</v>
      </c>
      <c r="R29">
        <v>0</v>
      </c>
      <c r="S29">
        <v>0</v>
      </c>
      <c r="V29" s="6">
        <f t="shared" si="0"/>
        <v>4.1369932076205309</v>
      </c>
      <c r="W29" s="6">
        <f t="shared" si="1"/>
        <v>7.4015988440839493</v>
      </c>
      <c r="Y29">
        <v>2.5</v>
      </c>
      <c r="Z29">
        <v>4</v>
      </c>
      <c r="AA29">
        <f t="shared" si="3"/>
        <v>12.5</v>
      </c>
      <c r="AB29" s="17">
        <f t="shared" si="4"/>
        <v>1.0416666666666667</v>
      </c>
      <c r="AC29" s="14">
        <f t="shared" si="5"/>
        <v>9.7979589711327118E-6</v>
      </c>
      <c r="AD29" s="13">
        <f t="shared" si="2"/>
        <v>2.429247906797416</v>
      </c>
      <c r="AE29" s="13">
        <f t="shared" si="6"/>
        <v>2.9958188225521187</v>
      </c>
    </row>
    <row r="30" spans="2:32" x14ac:dyDescent="0.25">
      <c r="B30">
        <v>22</v>
      </c>
      <c r="C30" t="s">
        <v>60</v>
      </c>
      <c r="D30">
        <v>1</v>
      </c>
      <c r="E30">
        <v>9.2650000000000006</v>
      </c>
      <c r="F30">
        <v>1.89</v>
      </c>
      <c r="G30">
        <v>-1.0269999999999999</v>
      </c>
      <c r="H30">
        <v>0.69299999999999995</v>
      </c>
      <c r="I30">
        <v>0</v>
      </c>
      <c r="J30">
        <v>0</v>
      </c>
      <c r="K30">
        <v>4.5830000000000002</v>
      </c>
      <c r="L30">
        <v>1.4990000000000001</v>
      </c>
      <c r="M30">
        <v>6.125</v>
      </c>
      <c r="N30">
        <v>-4.0670000000000002</v>
      </c>
      <c r="O30">
        <v>0.72099999999999997</v>
      </c>
      <c r="P30">
        <v>0</v>
      </c>
      <c r="Q30">
        <v>0</v>
      </c>
      <c r="R30">
        <v>0</v>
      </c>
      <c r="S30">
        <v>0</v>
      </c>
      <c r="V30" s="6">
        <f t="shared" si="0"/>
        <v>4.1369932076205309</v>
      </c>
      <c r="W30" s="6">
        <f t="shared" si="1"/>
        <v>7.4015988440839493</v>
      </c>
      <c r="Y30" s="5">
        <v>3</v>
      </c>
      <c r="Z30" s="5">
        <v>4</v>
      </c>
      <c r="AA30" s="5">
        <f t="shared" si="3"/>
        <v>15</v>
      </c>
      <c r="AB30" s="17">
        <f t="shared" si="4"/>
        <v>1.25</v>
      </c>
      <c r="AC30" s="15">
        <f t="shared" si="5"/>
        <v>8.9442719099991598E-6</v>
      </c>
      <c r="AD30" s="9">
        <f t="shared" si="2"/>
        <v>2.3214291193141121</v>
      </c>
      <c r="AE30" s="9">
        <f t="shared" si="6"/>
        <v>2.8623335007575954</v>
      </c>
    </row>
    <row r="31" spans="2:32" x14ac:dyDescent="0.25">
      <c r="B31">
        <v>23</v>
      </c>
      <c r="C31" t="s">
        <v>61</v>
      </c>
      <c r="D31">
        <v>1</v>
      </c>
      <c r="E31">
        <v>9.52</v>
      </c>
      <c r="F31">
        <v>2.4849999999999999</v>
      </c>
      <c r="G31">
        <v>-1.304</v>
      </c>
      <c r="H31">
        <v>0.71199999999999997</v>
      </c>
      <c r="I31">
        <v>0</v>
      </c>
      <c r="J31">
        <v>0</v>
      </c>
      <c r="K31">
        <v>4.9649999999999999</v>
      </c>
      <c r="L31">
        <v>1.4990000000000001</v>
      </c>
      <c r="M31">
        <v>8.3859999999999992</v>
      </c>
      <c r="N31">
        <v>-4.798</v>
      </c>
      <c r="O31">
        <v>0.72599999999999998</v>
      </c>
      <c r="P31">
        <v>0</v>
      </c>
      <c r="Q31">
        <v>0</v>
      </c>
      <c r="R31">
        <v>0</v>
      </c>
      <c r="S31">
        <v>0</v>
      </c>
      <c r="V31" s="6">
        <f t="shared" si="0"/>
        <v>4.7405725336026565</v>
      </c>
      <c r="W31" s="6">
        <f t="shared" si="1"/>
        <v>8.6606387892148557</v>
      </c>
      <c r="Y31">
        <v>3.5</v>
      </c>
      <c r="Z31">
        <v>4</v>
      </c>
      <c r="AA31">
        <f t="shared" si="3"/>
        <v>17.5</v>
      </c>
      <c r="AB31" s="17">
        <f t="shared" si="4"/>
        <v>1.4583333333333333</v>
      </c>
      <c r="AC31" s="14">
        <f t="shared" si="5"/>
        <v>8.2807867121082513E-6</v>
      </c>
      <c r="AD31" s="13">
        <f t="shared" si="2"/>
        <v>2.2340416373167602</v>
      </c>
      <c r="AE31" s="13">
        <f t="shared" si="6"/>
        <v>2.7541242942705324</v>
      </c>
    </row>
    <row r="32" spans="2:32" x14ac:dyDescent="0.25">
      <c r="B32">
        <v>24</v>
      </c>
      <c r="C32" t="s">
        <v>62</v>
      </c>
      <c r="D32">
        <v>1</v>
      </c>
      <c r="E32">
        <v>9.6549999999999994</v>
      </c>
      <c r="F32">
        <v>2.8570000000000002</v>
      </c>
      <c r="G32">
        <v>-1.4510000000000001</v>
      </c>
      <c r="H32">
        <v>0.72</v>
      </c>
      <c r="I32">
        <v>0</v>
      </c>
      <c r="J32">
        <v>0</v>
      </c>
      <c r="K32">
        <v>5.1669999999999998</v>
      </c>
      <c r="L32">
        <v>1.4990000000000001</v>
      </c>
      <c r="M32">
        <v>9.7330000000000005</v>
      </c>
      <c r="N32">
        <v>-5.1840000000000002</v>
      </c>
      <c r="O32">
        <v>0.72899999999999998</v>
      </c>
      <c r="P32">
        <v>0</v>
      </c>
      <c r="Q32">
        <v>0</v>
      </c>
      <c r="R32">
        <v>0</v>
      </c>
      <c r="S32">
        <v>0</v>
      </c>
      <c r="V32" s="6">
        <f t="shared" si="0"/>
        <v>5.0814135569610555</v>
      </c>
      <c r="W32" s="6">
        <f t="shared" si="1"/>
        <v>9.3303053808555383</v>
      </c>
      <c r="Y32">
        <v>4</v>
      </c>
      <c r="Z32">
        <v>4</v>
      </c>
      <c r="AA32">
        <f t="shared" si="3"/>
        <v>20</v>
      </c>
      <c r="AB32" s="17">
        <f t="shared" si="4"/>
        <v>1.6666666666666667</v>
      </c>
      <c r="AC32" s="14">
        <f t="shared" si="5"/>
        <v>7.7459666924148351E-6</v>
      </c>
      <c r="AD32" s="13">
        <f t="shared" si="2"/>
        <v>2.1610298529749419</v>
      </c>
      <c r="AE32" s="13">
        <f t="shared" si="6"/>
        <v>2.6637014641757419</v>
      </c>
      <c r="AF32" s="3"/>
    </row>
    <row r="33" spans="2:31" x14ac:dyDescent="0.25">
      <c r="B33">
        <v>25</v>
      </c>
      <c r="C33" t="s">
        <v>63</v>
      </c>
      <c r="D33">
        <v>1</v>
      </c>
      <c r="E33">
        <v>9.91</v>
      </c>
      <c r="F33">
        <v>3.6680000000000001</v>
      </c>
      <c r="G33">
        <v>-1.728</v>
      </c>
      <c r="H33">
        <v>0.73299999999999998</v>
      </c>
      <c r="I33">
        <v>0</v>
      </c>
      <c r="J33">
        <v>0</v>
      </c>
      <c r="K33">
        <v>5.5490000000000004</v>
      </c>
      <c r="L33">
        <v>1.4990000000000001</v>
      </c>
      <c r="M33">
        <v>12.563000000000001</v>
      </c>
      <c r="N33">
        <v>-5.915</v>
      </c>
      <c r="O33">
        <v>0.73199999999999998</v>
      </c>
      <c r="P33">
        <v>0</v>
      </c>
      <c r="Q33">
        <v>0</v>
      </c>
      <c r="R33">
        <v>0</v>
      </c>
      <c r="S33">
        <v>0</v>
      </c>
      <c r="V33" s="6">
        <f t="shared" si="0"/>
        <v>5.7546071434874619</v>
      </c>
      <c r="W33" s="6">
        <f t="shared" si="1"/>
        <v>10.600324900932021</v>
      </c>
      <c r="Y33">
        <v>4.5</v>
      </c>
      <c r="Z33">
        <v>4</v>
      </c>
      <c r="AA33">
        <f t="shared" si="3"/>
        <v>22.5</v>
      </c>
      <c r="AB33" s="17">
        <f t="shared" si="4"/>
        <v>1.875</v>
      </c>
      <c r="AC33" s="14">
        <f t="shared" si="5"/>
        <v>7.3029674334022154E-6</v>
      </c>
      <c r="AD33" s="13">
        <f t="shared" si="2"/>
        <v>2.0986306178175638</v>
      </c>
      <c r="AE33" s="13">
        <f t="shared" si="6"/>
        <v>2.5864102862841443</v>
      </c>
    </row>
    <row r="34" spans="2:31" x14ac:dyDescent="0.25">
      <c r="B34">
        <v>26</v>
      </c>
      <c r="C34" t="s">
        <v>64</v>
      </c>
      <c r="D34">
        <v>1</v>
      </c>
      <c r="E34">
        <v>11.31</v>
      </c>
      <c r="F34">
        <v>10.637</v>
      </c>
      <c r="G34">
        <v>-3.25</v>
      </c>
      <c r="H34">
        <v>0.76800000000000002</v>
      </c>
      <c r="I34">
        <v>0</v>
      </c>
      <c r="J34">
        <v>0</v>
      </c>
      <c r="K34">
        <v>7.6470000000000002</v>
      </c>
      <c r="L34">
        <v>1.4990000000000001</v>
      </c>
      <c r="M34">
        <v>34.738</v>
      </c>
      <c r="N34">
        <v>-9.9239999999999995</v>
      </c>
      <c r="O34">
        <v>0.74299999999999999</v>
      </c>
      <c r="P34">
        <v>0</v>
      </c>
      <c r="Q34">
        <v>0</v>
      </c>
      <c r="R34">
        <v>0</v>
      </c>
      <c r="S34">
        <v>0</v>
      </c>
      <c r="V34" s="6">
        <f t="shared" si="0"/>
        <v>9.7839146764810394</v>
      </c>
      <c r="W34" s="6">
        <f t="shared" si="1"/>
        <v>17.626857848452481</v>
      </c>
      <c r="Y34">
        <v>5</v>
      </c>
      <c r="Z34">
        <v>4</v>
      </c>
      <c r="AA34">
        <f t="shared" si="3"/>
        <v>25</v>
      </c>
      <c r="AB34" s="17">
        <f t="shared" si="4"/>
        <v>2.0833333333333335</v>
      </c>
      <c r="AC34" s="14">
        <f t="shared" si="5"/>
        <v>6.9282032302755094E-6</v>
      </c>
      <c r="AD34" s="13">
        <f t="shared" si="2"/>
        <v>2.0443561206808627</v>
      </c>
      <c r="AE34" s="13">
        <f t="shared" si="6"/>
        <v>2.5191733086336812</v>
      </c>
    </row>
    <row r="35" spans="2:31" x14ac:dyDescent="0.25">
      <c r="B35">
        <v>27</v>
      </c>
      <c r="C35" t="s">
        <v>65</v>
      </c>
      <c r="D35">
        <v>1</v>
      </c>
      <c r="E35">
        <v>11.565</v>
      </c>
      <c r="F35">
        <v>15.613</v>
      </c>
      <c r="G35">
        <v>-17.89</v>
      </c>
      <c r="H35">
        <v>0.77200000000000002</v>
      </c>
      <c r="I35">
        <v>0</v>
      </c>
      <c r="J35">
        <v>0</v>
      </c>
      <c r="K35">
        <v>9.0399999999999991</v>
      </c>
      <c r="L35">
        <v>9.6539999999999999</v>
      </c>
      <c r="M35">
        <v>31.036999999999999</v>
      </c>
      <c r="N35">
        <v>23.184000000000001</v>
      </c>
      <c r="O35">
        <v>0.74399999999999999</v>
      </c>
      <c r="P35">
        <v>0</v>
      </c>
      <c r="Q35">
        <v>0</v>
      </c>
      <c r="R35">
        <v>0</v>
      </c>
      <c r="S35">
        <v>0</v>
      </c>
      <c r="V35" s="6">
        <f t="shared" si="0"/>
        <v>11.851756550436601</v>
      </c>
      <c r="W35" s="6">
        <f t="shared" si="1"/>
        <v>16.66143352988103</v>
      </c>
      <c r="Y35">
        <v>5.5</v>
      </c>
      <c r="Z35">
        <v>4</v>
      </c>
      <c r="AA35">
        <f t="shared" si="3"/>
        <v>27.5</v>
      </c>
      <c r="AB35" s="17">
        <f t="shared" si="4"/>
        <v>2.2916666666666665</v>
      </c>
      <c r="AC35" s="14">
        <f t="shared" si="5"/>
        <v>6.605782590758164E-6</v>
      </c>
      <c r="AD35" s="13">
        <f t="shared" si="2"/>
        <v>1.9964817966750654</v>
      </c>
      <c r="AE35" s="13">
        <f t="shared" si="6"/>
        <v>2.4598570798187605</v>
      </c>
    </row>
    <row r="36" spans="2:31" x14ac:dyDescent="0.25">
      <c r="B36">
        <v>28</v>
      </c>
      <c r="C36" t="s">
        <v>66</v>
      </c>
      <c r="D36">
        <v>1</v>
      </c>
      <c r="E36">
        <v>11.7</v>
      </c>
      <c r="F36">
        <v>20.818000000000001</v>
      </c>
      <c r="G36">
        <v>-20.666</v>
      </c>
      <c r="H36">
        <v>0.77300000000000002</v>
      </c>
      <c r="I36">
        <v>0</v>
      </c>
      <c r="J36">
        <v>0</v>
      </c>
      <c r="K36">
        <v>10.343</v>
      </c>
      <c r="L36">
        <v>9.6539999999999999</v>
      </c>
      <c r="M36">
        <v>25.094000000000001</v>
      </c>
      <c r="N36">
        <v>20.841999999999999</v>
      </c>
      <c r="O36">
        <v>0.745</v>
      </c>
      <c r="P36">
        <v>0</v>
      </c>
      <c r="Q36">
        <v>0</v>
      </c>
      <c r="R36">
        <v>0</v>
      </c>
      <c r="S36">
        <v>0</v>
      </c>
      <c r="V36" s="6">
        <f t="shared" si="0"/>
        <v>13.684722471148712</v>
      </c>
      <c r="W36" s="6">
        <f t="shared" si="1"/>
        <v>14.981573993059571</v>
      </c>
      <c r="AD36" s="13"/>
    </row>
    <row r="37" spans="2:31" x14ac:dyDescent="0.25">
      <c r="B37">
        <v>29</v>
      </c>
      <c r="C37" t="s">
        <v>67</v>
      </c>
      <c r="D37">
        <v>1</v>
      </c>
      <c r="E37">
        <v>11.955</v>
      </c>
      <c r="F37">
        <v>28.599</v>
      </c>
      <c r="G37">
        <v>-8.2949999999999999</v>
      </c>
      <c r="H37">
        <v>0.77500000000000002</v>
      </c>
      <c r="I37">
        <v>0</v>
      </c>
      <c r="J37">
        <v>0</v>
      </c>
      <c r="K37">
        <v>11.97</v>
      </c>
      <c r="L37">
        <v>2.944</v>
      </c>
      <c r="M37">
        <v>18.541</v>
      </c>
      <c r="N37">
        <v>6.1420000000000003</v>
      </c>
      <c r="O37">
        <v>0.747</v>
      </c>
      <c r="P37">
        <v>0</v>
      </c>
      <c r="Q37">
        <v>0</v>
      </c>
      <c r="R37">
        <v>0</v>
      </c>
      <c r="S37">
        <v>0</v>
      </c>
      <c r="V37" s="6">
        <f t="shared" si="0"/>
        <v>16.038392729761483</v>
      </c>
      <c r="W37" s="6">
        <f t="shared" si="1"/>
        <v>12.877722837648527</v>
      </c>
    </row>
    <row r="38" spans="2:31" x14ac:dyDescent="0.25">
      <c r="B38">
        <v>30</v>
      </c>
      <c r="C38" t="s">
        <v>68</v>
      </c>
      <c r="D38">
        <v>1</v>
      </c>
      <c r="E38">
        <v>12.305</v>
      </c>
      <c r="F38">
        <v>34.704999999999998</v>
      </c>
      <c r="G38">
        <v>-9.1489999999999991</v>
      </c>
      <c r="H38">
        <v>0.77600000000000002</v>
      </c>
      <c r="I38">
        <v>0</v>
      </c>
      <c r="J38">
        <v>0</v>
      </c>
      <c r="K38">
        <v>13.000999999999999</v>
      </c>
      <c r="L38">
        <v>2.944</v>
      </c>
      <c r="M38">
        <v>14.497</v>
      </c>
      <c r="N38">
        <v>5.4109999999999996</v>
      </c>
      <c r="O38">
        <v>0.75</v>
      </c>
      <c r="P38">
        <v>0</v>
      </c>
      <c r="Q38">
        <v>0</v>
      </c>
      <c r="R38">
        <v>0</v>
      </c>
      <c r="S38">
        <v>0</v>
      </c>
      <c r="V38" s="6">
        <f t="shared" si="0"/>
        <v>17.666386632430552</v>
      </c>
      <c r="W38" s="6">
        <f t="shared" si="1"/>
        <v>11.387058877482712</v>
      </c>
    </row>
    <row r="39" spans="2:31" x14ac:dyDescent="0.25">
      <c r="B39">
        <v>31</v>
      </c>
      <c r="C39" t="s">
        <v>69</v>
      </c>
      <c r="D39">
        <v>1</v>
      </c>
      <c r="E39">
        <v>13.263</v>
      </c>
      <c r="F39">
        <v>30.331</v>
      </c>
      <c r="G39">
        <v>12.734</v>
      </c>
      <c r="H39">
        <v>0.78100000000000003</v>
      </c>
      <c r="I39">
        <v>0</v>
      </c>
      <c r="J39">
        <v>0</v>
      </c>
      <c r="K39">
        <v>11.375999999999999</v>
      </c>
      <c r="L39">
        <v>-6.16</v>
      </c>
      <c r="M39">
        <v>6.0449999999999999</v>
      </c>
      <c r="N39">
        <v>3.41</v>
      </c>
      <c r="O39">
        <v>0.76700000000000002</v>
      </c>
      <c r="P39">
        <v>0</v>
      </c>
      <c r="Q39">
        <v>0</v>
      </c>
      <c r="R39">
        <v>0</v>
      </c>
      <c r="S39">
        <v>0</v>
      </c>
      <c r="V39" s="6">
        <f t="shared" si="0"/>
        <v>16.510083133109433</v>
      </c>
      <c r="W39" s="6">
        <f t="shared" si="1"/>
        <v>7.3531029977788913</v>
      </c>
    </row>
    <row r="40" spans="2:31" x14ac:dyDescent="0.25">
      <c r="B40">
        <v>32</v>
      </c>
      <c r="C40" t="s">
        <v>70</v>
      </c>
      <c r="D40">
        <v>1</v>
      </c>
      <c r="E40">
        <v>13.263</v>
      </c>
      <c r="F40">
        <v>30.331</v>
      </c>
      <c r="G40">
        <v>12.734</v>
      </c>
      <c r="H40">
        <v>0.78100000000000003</v>
      </c>
      <c r="I40">
        <v>0</v>
      </c>
      <c r="J40">
        <v>0</v>
      </c>
      <c r="K40">
        <v>11.375999999999999</v>
      </c>
      <c r="L40">
        <v>-6.16</v>
      </c>
      <c r="M40">
        <v>6.0449999999999999</v>
      </c>
      <c r="N40">
        <v>3.41</v>
      </c>
      <c r="O40">
        <v>0.76700000000000002</v>
      </c>
      <c r="P40">
        <v>0</v>
      </c>
      <c r="Q40">
        <v>0</v>
      </c>
      <c r="R40">
        <v>0</v>
      </c>
      <c r="S40">
        <v>0</v>
      </c>
      <c r="V40" s="6">
        <f t="shared" si="0"/>
        <v>16.510083133109433</v>
      </c>
      <c r="W40" s="6">
        <f t="shared" si="1"/>
        <v>7.3531029977788913</v>
      </c>
    </row>
    <row r="41" spans="2:31" x14ac:dyDescent="0.25">
      <c r="B41">
        <v>33</v>
      </c>
      <c r="C41" t="s">
        <v>71</v>
      </c>
      <c r="D41">
        <v>1</v>
      </c>
      <c r="E41">
        <v>13.513</v>
      </c>
      <c r="F41">
        <v>24.300999999999998</v>
      </c>
      <c r="G41">
        <v>11.388999999999999</v>
      </c>
      <c r="H41">
        <v>0.78200000000000003</v>
      </c>
      <c r="I41">
        <v>0</v>
      </c>
      <c r="J41">
        <v>0</v>
      </c>
      <c r="K41">
        <v>9.8360000000000003</v>
      </c>
      <c r="L41">
        <v>-6.16</v>
      </c>
      <c r="M41">
        <v>4.4710000000000001</v>
      </c>
      <c r="N41">
        <v>2.8879999999999999</v>
      </c>
      <c r="O41">
        <v>0.77400000000000002</v>
      </c>
      <c r="P41">
        <v>0</v>
      </c>
      <c r="Q41">
        <v>0</v>
      </c>
      <c r="R41">
        <v>0</v>
      </c>
      <c r="S41">
        <v>0</v>
      </c>
      <c r="V41" s="6">
        <f t="shared" si="0"/>
        <v>14.775730799012601</v>
      </c>
      <c r="W41" s="6">
        <f t="shared" si="1"/>
        <v>6.3237520278396619</v>
      </c>
    </row>
    <row r="42" spans="2:31" x14ac:dyDescent="0.25">
      <c r="B42">
        <v>34</v>
      </c>
      <c r="C42" t="s">
        <v>72</v>
      </c>
      <c r="D42">
        <v>1</v>
      </c>
      <c r="E42">
        <v>13.768000000000001</v>
      </c>
      <c r="F42">
        <v>18.841999999999999</v>
      </c>
      <c r="G42">
        <v>10.018000000000001</v>
      </c>
      <c r="H42">
        <v>0.78400000000000003</v>
      </c>
      <c r="I42">
        <v>0</v>
      </c>
      <c r="J42">
        <v>0</v>
      </c>
      <c r="K42">
        <v>8.2650000000000006</v>
      </c>
      <c r="L42">
        <v>-6.16</v>
      </c>
      <c r="M42">
        <v>3.1339999999999999</v>
      </c>
      <c r="N42">
        <v>2.355</v>
      </c>
      <c r="O42">
        <v>0.78500000000000003</v>
      </c>
      <c r="P42">
        <v>0</v>
      </c>
      <c r="Q42">
        <v>0</v>
      </c>
      <c r="R42">
        <v>0</v>
      </c>
      <c r="S42">
        <v>0</v>
      </c>
      <c r="V42" s="6">
        <f t="shared" si="0"/>
        <v>13.008115681304659</v>
      </c>
      <c r="W42" s="6">
        <f t="shared" si="1"/>
        <v>5.2944639167660181</v>
      </c>
    </row>
    <row r="43" spans="2:31" x14ac:dyDescent="0.25">
      <c r="B43">
        <v>35</v>
      </c>
      <c r="C43" t="s">
        <v>73</v>
      </c>
      <c r="D43">
        <v>1</v>
      </c>
      <c r="E43">
        <v>13.903</v>
      </c>
      <c r="F43">
        <v>16.234999999999999</v>
      </c>
      <c r="G43">
        <v>9.2910000000000004</v>
      </c>
      <c r="H43">
        <v>0.78500000000000003</v>
      </c>
      <c r="I43">
        <v>0</v>
      </c>
      <c r="J43">
        <v>0</v>
      </c>
      <c r="K43">
        <v>7.4329999999999998</v>
      </c>
      <c r="L43">
        <v>-6.16</v>
      </c>
      <c r="M43">
        <v>2.536</v>
      </c>
      <c r="N43">
        <v>2.073</v>
      </c>
      <c r="O43">
        <v>0.79300000000000004</v>
      </c>
      <c r="P43">
        <v>0</v>
      </c>
      <c r="Q43">
        <v>0</v>
      </c>
      <c r="R43">
        <v>0</v>
      </c>
      <c r="S43">
        <v>0</v>
      </c>
      <c r="V43" s="6">
        <f t="shared" si="0"/>
        <v>12.073224480180777</v>
      </c>
      <c r="W43" s="6">
        <f t="shared" si="1"/>
        <v>4.762633049454668</v>
      </c>
    </row>
    <row r="44" spans="2:31" x14ac:dyDescent="0.25">
      <c r="B44">
        <v>36</v>
      </c>
      <c r="C44" t="s">
        <v>74</v>
      </c>
      <c r="D44">
        <v>1</v>
      </c>
      <c r="E44">
        <v>14.157999999999999</v>
      </c>
      <c r="F44">
        <v>11.846</v>
      </c>
      <c r="G44">
        <v>7.92</v>
      </c>
      <c r="H44">
        <v>0.78800000000000003</v>
      </c>
      <c r="I44">
        <v>0</v>
      </c>
      <c r="J44">
        <v>0</v>
      </c>
      <c r="K44">
        <v>5.8620000000000001</v>
      </c>
      <c r="L44">
        <v>-6.16</v>
      </c>
      <c r="M44">
        <v>1.615</v>
      </c>
      <c r="N44">
        <v>1.54</v>
      </c>
      <c r="O44">
        <v>0.81299999999999994</v>
      </c>
      <c r="P44">
        <v>0</v>
      </c>
      <c r="Q44">
        <v>0</v>
      </c>
      <c r="R44">
        <v>0</v>
      </c>
      <c r="S44">
        <v>0</v>
      </c>
      <c r="V44" s="6">
        <f t="shared" si="0"/>
        <v>10.310066706178484</v>
      </c>
      <c r="W44" s="6">
        <f t="shared" si="1"/>
        <v>3.8006577239536639</v>
      </c>
    </row>
    <row r="45" spans="2:31" x14ac:dyDescent="0.25">
      <c r="B45">
        <v>37</v>
      </c>
      <c r="C45" t="s">
        <v>75</v>
      </c>
      <c r="D45">
        <v>1</v>
      </c>
      <c r="E45">
        <v>14.407999999999999</v>
      </c>
      <c r="F45">
        <v>8.2219999999999995</v>
      </c>
      <c r="G45">
        <v>6.5750000000000002</v>
      </c>
      <c r="H45">
        <v>0.79200000000000004</v>
      </c>
      <c r="I45">
        <v>0</v>
      </c>
      <c r="J45">
        <v>0</v>
      </c>
      <c r="K45">
        <v>4.3220000000000001</v>
      </c>
      <c r="L45">
        <v>-6.16</v>
      </c>
      <c r="M45">
        <v>0.97499999999999998</v>
      </c>
      <c r="N45">
        <v>1.018</v>
      </c>
      <c r="O45">
        <v>0.84499999999999997</v>
      </c>
      <c r="P45">
        <v>0</v>
      </c>
      <c r="Q45">
        <v>0</v>
      </c>
      <c r="R45">
        <v>0</v>
      </c>
      <c r="S45">
        <v>0</v>
      </c>
      <c r="V45" s="6">
        <f t="shared" si="0"/>
        <v>8.5864195380853072</v>
      </c>
      <c r="W45" s="6">
        <f t="shared" si="1"/>
        <v>2.9530772276134569</v>
      </c>
    </row>
    <row r="46" spans="2:31" x14ac:dyDescent="0.25">
      <c r="B46">
        <v>38</v>
      </c>
      <c r="C46" t="s">
        <v>76</v>
      </c>
      <c r="D46">
        <v>1</v>
      </c>
      <c r="E46">
        <v>14.507999999999999</v>
      </c>
      <c r="F46">
        <v>6.9610000000000003</v>
      </c>
      <c r="G46">
        <v>6.0369999999999999</v>
      </c>
      <c r="H46">
        <v>0.79400000000000004</v>
      </c>
      <c r="I46">
        <v>0</v>
      </c>
      <c r="J46">
        <v>0</v>
      </c>
      <c r="K46">
        <v>3.706</v>
      </c>
      <c r="L46">
        <v>-6.16</v>
      </c>
      <c r="M46">
        <v>0.79300000000000004</v>
      </c>
      <c r="N46">
        <v>0.80900000000000005</v>
      </c>
      <c r="O46">
        <v>0.86299999999999999</v>
      </c>
      <c r="P46">
        <v>0</v>
      </c>
      <c r="Q46">
        <v>0</v>
      </c>
      <c r="R46">
        <v>0</v>
      </c>
      <c r="S46">
        <v>0</v>
      </c>
      <c r="V46" s="6">
        <f t="shared" si="0"/>
        <v>7.8992671258480787</v>
      </c>
      <c r="W46" s="6">
        <f t="shared" si="1"/>
        <v>2.6632325517365798</v>
      </c>
    </row>
    <row r="47" spans="2:31" x14ac:dyDescent="0.25">
      <c r="B47">
        <v>39</v>
      </c>
      <c r="C47" t="s">
        <v>77</v>
      </c>
      <c r="D47">
        <v>1</v>
      </c>
      <c r="E47">
        <v>14.763</v>
      </c>
      <c r="F47">
        <v>4.2320000000000002</v>
      </c>
      <c r="G47">
        <v>4.665</v>
      </c>
      <c r="H47">
        <v>0.80200000000000005</v>
      </c>
      <c r="I47">
        <v>0</v>
      </c>
      <c r="J47">
        <v>0</v>
      </c>
      <c r="K47">
        <v>2.1349999999999998</v>
      </c>
      <c r="L47">
        <v>-6.16</v>
      </c>
      <c r="M47">
        <v>0.51600000000000001</v>
      </c>
      <c r="N47">
        <v>0.27700000000000002</v>
      </c>
      <c r="O47">
        <v>0.92800000000000005</v>
      </c>
      <c r="P47">
        <v>0</v>
      </c>
      <c r="Q47">
        <v>0</v>
      </c>
      <c r="R47">
        <v>0</v>
      </c>
      <c r="S47">
        <v>0</v>
      </c>
      <c r="V47" s="6">
        <f t="shared" si="0"/>
        <v>6.1561141130681172</v>
      </c>
      <c r="W47" s="6">
        <f t="shared" si="1"/>
        <v>2.148311966535486</v>
      </c>
    </row>
    <row r="48" spans="2:31" x14ac:dyDescent="0.25">
      <c r="B48">
        <v>40</v>
      </c>
      <c r="C48" t="s">
        <v>78</v>
      </c>
      <c r="D48">
        <v>1</v>
      </c>
      <c r="E48">
        <v>14.898</v>
      </c>
      <c r="F48">
        <v>3.07</v>
      </c>
      <c r="G48">
        <v>3.9390000000000001</v>
      </c>
      <c r="H48">
        <v>0.80800000000000005</v>
      </c>
      <c r="I48">
        <v>0</v>
      </c>
      <c r="J48">
        <v>0</v>
      </c>
      <c r="K48">
        <v>1.304</v>
      </c>
      <c r="L48">
        <v>-6.16</v>
      </c>
      <c r="M48">
        <v>0.47899999999999998</v>
      </c>
      <c r="N48">
        <v>-5.0000000000000001E-3</v>
      </c>
      <c r="O48">
        <v>0.97199999999999998</v>
      </c>
      <c r="P48">
        <v>0</v>
      </c>
      <c r="Q48">
        <v>0</v>
      </c>
      <c r="R48">
        <v>0</v>
      </c>
      <c r="S48">
        <v>0</v>
      </c>
      <c r="V48" s="6">
        <f t="shared" si="0"/>
        <v>5.2417476974476189</v>
      </c>
      <c r="W48" s="6">
        <f t="shared" si="1"/>
        <v>2.0698565759224956</v>
      </c>
    </row>
    <row r="49" spans="2:23" x14ac:dyDescent="0.25">
      <c r="B49">
        <v>41</v>
      </c>
      <c r="C49" t="s">
        <v>79</v>
      </c>
      <c r="D49">
        <v>1</v>
      </c>
      <c r="E49">
        <v>15.153</v>
      </c>
      <c r="F49">
        <v>1.411</v>
      </c>
      <c r="G49">
        <v>2.5670000000000002</v>
      </c>
      <c r="H49">
        <v>0.82699999999999996</v>
      </c>
      <c r="I49">
        <v>0</v>
      </c>
      <c r="J49">
        <v>0</v>
      </c>
      <c r="K49">
        <v>-0.26700000000000002</v>
      </c>
      <c r="L49">
        <v>-6.16</v>
      </c>
      <c r="M49">
        <v>0.61699999999999999</v>
      </c>
      <c r="N49">
        <v>-0.53800000000000003</v>
      </c>
      <c r="O49">
        <v>1.05</v>
      </c>
      <c r="P49">
        <v>0</v>
      </c>
      <c r="Q49">
        <v>0</v>
      </c>
      <c r="R49">
        <v>0</v>
      </c>
      <c r="S49">
        <v>0</v>
      </c>
      <c r="V49" s="6">
        <f t="shared" si="0"/>
        <v>3.5526160157000946</v>
      </c>
      <c r="W49" s="6">
        <f t="shared" si="1"/>
        <v>2.3491734223912633</v>
      </c>
    </row>
    <row r="50" spans="2:23" x14ac:dyDescent="0.25">
      <c r="B50">
        <v>42</v>
      </c>
      <c r="C50" t="s">
        <v>80</v>
      </c>
      <c r="D50">
        <v>1</v>
      </c>
      <c r="E50">
        <v>15.653</v>
      </c>
      <c r="F50">
        <v>0.189</v>
      </c>
      <c r="G50">
        <v>-0.122</v>
      </c>
      <c r="H50">
        <v>1.0369999999999999</v>
      </c>
      <c r="I50">
        <v>0</v>
      </c>
      <c r="J50">
        <v>0</v>
      </c>
      <c r="K50">
        <v>-3.347</v>
      </c>
      <c r="L50">
        <v>-6.16</v>
      </c>
      <c r="M50">
        <v>1.677</v>
      </c>
      <c r="N50">
        <v>-1.5820000000000001</v>
      </c>
      <c r="O50">
        <v>1.131</v>
      </c>
      <c r="P50">
        <v>0</v>
      </c>
      <c r="Q50">
        <v>0</v>
      </c>
      <c r="R50">
        <v>0</v>
      </c>
      <c r="S50">
        <v>0</v>
      </c>
      <c r="V50" s="6">
        <f t="shared" si="0"/>
        <v>1.3425689855608318</v>
      </c>
      <c r="W50" s="6">
        <f t="shared" si="1"/>
        <v>3.8729244755182859</v>
      </c>
    </row>
    <row r="51" spans="2:23" x14ac:dyDescent="0.25">
      <c r="B51">
        <v>43</v>
      </c>
      <c r="C51" t="s">
        <v>81</v>
      </c>
      <c r="D51">
        <v>1</v>
      </c>
      <c r="E51">
        <v>15.353</v>
      </c>
      <c r="F51">
        <v>0.6</v>
      </c>
      <c r="G51">
        <v>1.492</v>
      </c>
      <c r="H51">
        <v>0.86199999999999999</v>
      </c>
      <c r="I51">
        <v>0</v>
      </c>
      <c r="J51">
        <v>0</v>
      </c>
      <c r="K51">
        <v>-1.4990000000000001</v>
      </c>
      <c r="L51">
        <v>-6.16</v>
      </c>
      <c r="M51">
        <v>0.91600000000000004</v>
      </c>
      <c r="N51">
        <v>-0.95499999999999996</v>
      </c>
      <c r="O51">
        <v>1.0920000000000001</v>
      </c>
      <c r="P51">
        <v>0</v>
      </c>
      <c r="Q51">
        <v>0</v>
      </c>
      <c r="R51">
        <v>0</v>
      </c>
      <c r="S51">
        <v>0</v>
      </c>
      <c r="V51" s="6">
        <f t="shared" si="0"/>
        <v>2.3214291193141121</v>
      </c>
      <c r="W51" s="6">
        <f t="shared" si="1"/>
        <v>2.8623335007575954</v>
      </c>
    </row>
    <row r="52" spans="2:23" s="5" customFormat="1" x14ac:dyDescent="0.25">
      <c r="B52" s="5">
        <v>44</v>
      </c>
      <c r="C52" s="5" t="s">
        <v>82</v>
      </c>
      <c r="D52" s="5">
        <v>1</v>
      </c>
      <c r="E52" s="5">
        <v>15.353</v>
      </c>
      <c r="F52" s="5">
        <v>0.6</v>
      </c>
      <c r="G52" s="5">
        <v>1.492</v>
      </c>
      <c r="H52" s="5">
        <v>0.86199999999999999</v>
      </c>
      <c r="I52" s="5">
        <v>0</v>
      </c>
      <c r="J52" s="5">
        <v>0</v>
      </c>
      <c r="K52" s="5">
        <v>-1.4990000000000001</v>
      </c>
      <c r="L52" s="5">
        <v>-6.16</v>
      </c>
      <c r="M52" s="5">
        <v>0.91600000000000004</v>
      </c>
      <c r="N52" s="5">
        <v>-0.95499999999999996</v>
      </c>
      <c r="O52" s="5">
        <v>1.0920000000000001</v>
      </c>
      <c r="P52" s="5">
        <v>0</v>
      </c>
      <c r="Q52" s="5">
        <v>0</v>
      </c>
      <c r="R52" s="5">
        <v>0</v>
      </c>
      <c r="S52" s="5">
        <v>0</v>
      </c>
      <c r="V52" s="7">
        <f t="shared" si="0"/>
        <v>2.3214291193141121</v>
      </c>
      <c r="W52" s="7">
        <f t="shared" si="1"/>
        <v>2.8623335007575954</v>
      </c>
    </row>
    <row r="53" spans="2:23" x14ac:dyDescent="0.25">
      <c r="B53">
        <v>45</v>
      </c>
      <c r="C53" t="s">
        <v>83</v>
      </c>
      <c r="D53">
        <v>1</v>
      </c>
      <c r="E53">
        <v>15.363</v>
      </c>
      <c r="F53">
        <v>0.56999999999999995</v>
      </c>
      <c r="G53">
        <v>1.4379999999999999</v>
      </c>
      <c r="H53">
        <v>0.86499999999999999</v>
      </c>
      <c r="I53">
        <v>0</v>
      </c>
      <c r="J53">
        <v>0</v>
      </c>
      <c r="K53">
        <v>-1.5609999999999999</v>
      </c>
      <c r="L53">
        <v>-6.16</v>
      </c>
      <c r="M53">
        <v>0.93500000000000005</v>
      </c>
      <c r="N53">
        <v>-0.97599999999999998</v>
      </c>
      <c r="O53">
        <v>1.0940000000000001</v>
      </c>
      <c r="P53">
        <v>0</v>
      </c>
      <c r="Q53">
        <v>0</v>
      </c>
      <c r="R53">
        <v>0</v>
      </c>
      <c r="S53">
        <v>0</v>
      </c>
      <c r="V53" s="6">
        <f t="shared" si="0"/>
        <v>2.2633166368627085</v>
      </c>
      <c r="W53" s="6">
        <f t="shared" si="1"/>
        <v>2.8918669118493705</v>
      </c>
    </row>
    <row r="54" spans="2:23" x14ac:dyDescent="0.25">
      <c r="B54">
        <v>46</v>
      </c>
      <c r="C54" t="s">
        <v>84</v>
      </c>
      <c r="D54">
        <v>1</v>
      </c>
      <c r="E54">
        <v>15.613</v>
      </c>
      <c r="F54">
        <v>0.188</v>
      </c>
      <c r="G54">
        <v>9.2999999999999999E-2</v>
      </c>
      <c r="H54">
        <v>1.0029999999999999</v>
      </c>
      <c r="I54">
        <v>0</v>
      </c>
      <c r="J54">
        <v>0</v>
      </c>
      <c r="K54">
        <v>-3.101</v>
      </c>
      <c r="L54">
        <v>-6.16</v>
      </c>
      <c r="M54">
        <v>1.554</v>
      </c>
      <c r="N54">
        <v>-1.498</v>
      </c>
      <c r="O54">
        <v>1.127</v>
      </c>
      <c r="P54">
        <v>0</v>
      </c>
      <c r="Q54">
        <v>0</v>
      </c>
      <c r="R54">
        <v>0</v>
      </c>
      <c r="S54">
        <v>0</v>
      </c>
      <c r="V54" s="6">
        <f t="shared" si="0"/>
        <v>1.3332985896189353</v>
      </c>
      <c r="W54" s="6">
        <f t="shared" si="1"/>
        <v>3.7281897146119989</v>
      </c>
    </row>
    <row r="58" spans="2:23" x14ac:dyDescent="0.25">
      <c r="B58" t="s">
        <v>85</v>
      </c>
      <c r="M58" t="s">
        <v>197</v>
      </c>
      <c r="N58" t="s">
        <v>198</v>
      </c>
      <c r="O58" s="1" t="s">
        <v>86</v>
      </c>
      <c r="P58" t="s">
        <v>87</v>
      </c>
      <c r="Q58" s="1">
        <v>36897</v>
      </c>
      <c r="R58" t="s">
        <v>88</v>
      </c>
      <c r="S58" t="s">
        <v>199</v>
      </c>
    </row>
    <row r="59" spans="2:23" x14ac:dyDescent="0.25">
      <c r="B59" t="s">
        <v>89</v>
      </c>
      <c r="C59" t="s">
        <v>90</v>
      </c>
      <c r="D59" t="s">
        <v>200</v>
      </c>
      <c r="E59" t="s">
        <v>201</v>
      </c>
      <c r="F59" t="s">
        <v>202</v>
      </c>
      <c r="H59" t="s">
        <v>92</v>
      </c>
      <c r="I59" t="s">
        <v>93</v>
      </c>
      <c r="M59" t="s">
        <v>203</v>
      </c>
      <c r="N59" t="s">
        <v>204</v>
      </c>
    </row>
    <row r="60" spans="2:23" x14ac:dyDescent="0.25">
      <c r="B60" t="s">
        <v>94</v>
      </c>
      <c r="C60" t="s">
        <v>95</v>
      </c>
      <c r="D60">
        <v>0</v>
      </c>
      <c r="E60" t="s">
        <v>205</v>
      </c>
      <c r="F60" t="s">
        <v>206</v>
      </c>
      <c r="H60" t="s">
        <v>97</v>
      </c>
      <c r="I60" t="s">
        <v>98</v>
      </c>
      <c r="R60" t="s">
        <v>99</v>
      </c>
      <c r="S60">
        <v>2</v>
      </c>
    </row>
    <row r="61" spans="2:23" x14ac:dyDescent="0.25">
      <c r="B61" t="s">
        <v>4</v>
      </c>
      <c r="C61" t="s">
        <v>1</v>
      </c>
      <c r="D61" t="s">
        <v>196</v>
      </c>
      <c r="E61" t="s">
        <v>3</v>
      </c>
      <c r="F61" t="s">
        <v>0</v>
      </c>
      <c r="G61" t="s">
        <v>1</v>
      </c>
      <c r="H61" t="s">
        <v>2</v>
      </c>
      <c r="I61" t="s">
        <v>3</v>
      </c>
      <c r="J61" t="s">
        <v>0</v>
      </c>
      <c r="K61" t="s">
        <v>0</v>
      </c>
      <c r="L61" t="s">
        <v>3</v>
      </c>
      <c r="M61" t="s">
        <v>0</v>
      </c>
      <c r="N61" t="s">
        <v>2</v>
      </c>
      <c r="O61" t="s">
        <v>1</v>
      </c>
      <c r="P61" t="s">
        <v>3</v>
      </c>
      <c r="Q61" t="s">
        <v>1</v>
      </c>
      <c r="R61" t="s">
        <v>4</v>
      </c>
      <c r="S61" t="s">
        <v>0</v>
      </c>
    </row>
    <row r="62" spans="2:23" x14ac:dyDescent="0.25">
      <c r="C62" t="s">
        <v>5</v>
      </c>
      <c r="D62" t="s">
        <v>6</v>
      </c>
      <c r="E62" t="s">
        <v>7</v>
      </c>
      <c r="H62" t="s">
        <v>8</v>
      </c>
      <c r="I62" t="s">
        <v>9</v>
      </c>
      <c r="J62" t="s">
        <v>10</v>
      </c>
      <c r="L62" t="s">
        <v>7</v>
      </c>
      <c r="O62" t="s">
        <v>11</v>
      </c>
      <c r="P62" t="s">
        <v>12</v>
      </c>
      <c r="Q62" t="s">
        <v>13</v>
      </c>
    </row>
    <row r="63" spans="2:23" x14ac:dyDescent="0.25">
      <c r="B63" t="s">
        <v>14</v>
      </c>
      <c r="C63" t="s">
        <v>15</v>
      </c>
      <c r="D63" t="s">
        <v>16</v>
      </c>
      <c r="E63" t="s">
        <v>17</v>
      </c>
      <c r="F63" t="s">
        <v>129</v>
      </c>
      <c r="G63" t="s">
        <v>130</v>
      </c>
      <c r="H63" t="s">
        <v>18</v>
      </c>
      <c r="I63" t="s">
        <v>19</v>
      </c>
      <c r="J63" t="s">
        <v>20</v>
      </c>
      <c r="K63" t="s">
        <v>21</v>
      </c>
      <c r="L63" t="s">
        <v>22</v>
      </c>
      <c r="M63" t="s">
        <v>138</v>
      </c>
      <c r="N63" t="s">
        <v>139</v>
      </c>
      <c r="O63" t="s">
        <v>23</v>
      </c>
      <c r="P63" t="s">
        <v>24</v>
      </c>
      <c r="Q63" t="s">
        <v>25</v>
      </c>
      <c r="R63" t="s">
        <v>26</v>
      </c>
      <c r="S63" t="s">
        <v>27</v>
      </c>
    </row>
    <row r="64" spans="2:23" x14ac:dyDescent="0.25">
      <c r="B64" t="s">
        <v>28</v>
      </c>
      <c r="C64" t="s">
        <v>29</v>
      </c>
      <c r="D64" t="s">
        <v>28</v>
      </c>
      <c r="E64" t="s">
        <v>30</v>
      </c>
      <c r="F64" t="s">
        <v>34</v>
      </c>
      <c r="G64" t="s">
        <v>36</v>
      </c>
      <c r="H64" t="s">
        <v>31</v>
      </c>
      <c r="I64" t="s">
        <v>32</v>
      </c>
      <c r="J64" t="s">
        <v>33</v>
      </c>
      <c r="K64" t="s">
        <v>34</v>
      </c>
      <c r="L64" t="s">
        <v>35</v>
      </c>
      <c r="M64" t="s">
        <v>34</v>
      </c>
      <c r="N64" t="s">
        <v>36</v>
      </c>
      <c r="O64" t="s">
        <v>31</v>
      </c>
      <c r="P64" t="s">
        <v>32</v>
      </c>
      <c r="Q64" t="s">
        <v>33</v>
      </c>
      <c r="R64" t="s">
        <v>34</v>
      </c>
      <c r="S64" t="s">
        <v>36</v>
      </c>
    </row>
    <row r="65" spans="2:36" x14ac:dyDescent="0.25">
      <c r="B65" t="s">
        <v>4</v>
      </c>
      <c r="C65" t="s">
        <v>1</v>
      </c>
      <c r="D65" t="s">
        <v>196</v>
      </c>
      <c r="E65" t="s">
        <v>3</v>
      </c>
      <c r="F65" t="s">
        <v>0</v>
      </c>
      <c r="G65" t="s">
        <v>1</v>
      </c>
      <c r="H65" t="s">
        <v>2</v>
      </c>
      <c r="I65" t="s">
        <v>3</v>
      </c>
      <c r="J65" t="s">
        <v>0</v>
      </c>
      <c r="K65" t="s">
        <v>0</v>
      </c>
      <c r="L65" t="s">
        <v>3</v>
      </c>
      <c r="M65" t="s">
        <v>0</v>
      </c>
      <c r="N65" t="s">
        <v>2</v>
      </c>
      <c r="O65" t="s">
        <v>1</v>
      </c>
      <c r="P65" t="s">
        <v>3</v>
      </c>
      <c r="Q65" t="s">
        <v>1</v>
      </c>
      <c r="R65" t="s">
        <v>4</v>
      </c>
      <c r="S65" t="s">
        <v>0</v>
      </c>
    </row>
    <row r="66" spans="2:36" x14ac:dyDescent="0.25">
      <c r="B66">
        <v>47</v>
      </c>
      <c r="C66" t="s">
        <v>100</v>
      </c>
      <c r="D66">
        <v>1</v>
      </c>
      <c r="E66">
        <v>15.863</v>
      </c>
      <c r="F66">
        <v>0.47699999999999998</v>
      </c>
      <c r="G66">
        <v>-1.252</v>
      </c>
      <c r="H66">
        <v>1.161</v>
      </c>
      <c r="I66">
        <v>0</v>
      </c>
      <c r="J66">
        <v>0</v>
      </c>
      <c r="K66">
        <v>-4.641</v>
      </c>
      <c r="L66">
        <v>-6.16</v>
      </c>
      <c r="M66">
        <v>2.4340000000000002</v>
      </c>
      <c r="N66">
        <v>-2.0209999999999999</v>
      </c>
      <c r="O66">
        <v>1.1479999999999999</v>
      </c>
      <c r="P66">
        <v>0</v>
      </c>
      <c r="Q66">
        <v>0</v>
      </c>
      <c r="R66">
        <v>0</v>
      </c>
      <c r="S66">
        <v>0</v>
      </c>
    </row>
    <row r="67" spans="2:36" x14ac:dyDescent="0.25">
      <c r="B67">
        <v>48</v>
      </c>
      <c r="C67" t="s">
        <v>101</v>
      </c>
      <c r="D67">
        <v>1</v>
      </c>
      <c r="E67">
        <v>16.113</v>
      </c>
      <c r="F67">
        <v>1.4390000000000001</v>
      </c>
      <c r="G67">
        <v>-2.597</v>
      </c>
      <c r="H67">
        <v>1.21</v>
      </c>
      <c r="I67">
        <v>0</v>
      </c>
      <c r="J67">
        <v>0</v>
      </c>
      <c r="K67">
        <v>-6.181</v>
      </c>
      <c r="L67">
        <v>-6.16</v>
      </c>
      <c r="M67">
        <v>3.5739999999999998</v>
      </c>
      <c r="N67">
        <v>-2.5430000000000001</v>
      </c>
      <c r="O67">
        <v>1.161</v>
      </c>
      <c r="P67">
        <v>0</v>
      </c>
      <c r="Q67">
        <v>0</v>
      </c>
      <c r="R67">
        <v>0</v>
      </c>
      <c r="S67">
        <v>0</v>
      </c>
    </row>
    <row r="68" spans="2:36" x14ac:dyDescent="0.25">
      <c r="B68">
        <v>49</v>
      </c>
      <c r="C68" t="s">
        <v>102</v>
      </c>
      <c r="D68">
        <v>1</v>
      </c>
      <c r="E68">
        <v>16.363</v>
      </c>
      <c r="F68">
        <v>3.0739999999999998</v>
      </c>
      <c r="G68">
        <v>-3.9409999999999998</v>
      </c>
      <c r="H68">
        <v>1.2290000000000001</v>
      </c>
      <c r="I68">
        <v>0</v>
      </c>
      <c r="J68">
        <v>0</v>
      </c>
      <c r="K68">
        <v>-7.7210000000000001</v>
      </c>
      <c r="L68">
        <v>-6.16</v>
      </c>
      <c r="M68">
        <v>4.976</v>
      </c>
      <c r="N68">
        <v>-3.0649999999999999</v>
      </c>
      <c r="O68">
        <v>1.171</v>
      </c>
      <c r="P68">
        <v>0</v>
      </c>
      <c r="Q68">
        <v>0</v>
      </c>
      <c r="R68">
        <v>0</v>
      </c>
      <c r="S68">
        <v>0</v>
      </c>
      <c r="AJ68" s="1"/>
    </row>
    <row r="69" spans="2:36" x14ac:dyDescent="0.25">
      <c r="B69" t="s">
        <v>103</v>
      </c>
      <c r="C69" t="s">
        <v>38</v>
      </c>
      <c r="D69">
        <v>1</v>
      </c>
      <c r="E69">
        <v>16.363</v>
      </c>
      <c r="F69">
        <v>3.0739999999999998</v>
      </c>
      <c r="G69">
        <v>-3.9409999999999998</v>
      </c>
      <c r="H69">
        <v>1.2290000000000001</v>
      </c>
      <c r="I69">
        <v>0</v>
      </c>
      <c r="J69">
        <v>0</v>
      </c>
      <c r="K69">
        <v>-7.7210000000000001</v>
      </c>
      <c r="L69">
        <v>-6.16</v>
      </c>
      <c r="M69">
        <v>4.976</v>
      </c>
      <c r="N69">
        <v>-3.0649999999999999</v>
      </c>
      <c r="O69">
        <v>1.171</v>
      </c>
      <c r="P69">
        <v>0</v>
      </c>
      <c r="Q69">
        <v>0</v>
      </c>
      <c r="R69">
        <v>0</v>
      </c>
      <c r="S69">
        <v>0</v>
      </c>
    </row>
    <row r="70" spans="2:36" x14ac:dyDescent="0.25">
      <c r="B70" t="s">
        <v>4</v>
      </c>
      <c r="C70" t="s">
        <v>1</v>
      </c>
      <c r="D70" t="s">
        <v>196</v>
      </c>
      <c r="E70" t="s">
        <v>3</v>
      </c>
      <c r="F70" t="s">
        <v>0</v>
      </c>
      <c r="G70" t="s">
        <v>1</v>
      </c>
      <c r="H70" t="s">
        <v>2</v>
      </c>
      <c r="I70" t="s">
        <v>3</v>
      </c>
      <c r="J70" t="s">
        <v>0</v>
      </c>
      <c r="K70" t="s">
        <v>0</v>
      </c>
      <c r="L70" t="s">
        <v>3</v>
      </c>
      <c r="M70" t="s">
        <v>0</v>
      </c>
      <c r="N70" t="s">
        <v>2</v>
      </c>
      <c r="O70" t="s">
        <v>1</v>
      </c>
      <c r="P70" t="s">
        <v>3</v>
      </c>
      <c r="Q70" t="s">
        <v>1</v>
      </c>
      <c r="R70" t="s">
        <v>4</v>
      </c>
      <c r="S70" t="s">
        <v>0</v>
      </c>
    </row>
    <row r="71" spans="2:36" x14ac:dyDescent="0.25">
      <c r="B71" t="s">
        <v>104</v>
      </c>
      <c r="C71" t="s">
        <v>105</v>
      </c>
      <c r="D71" t="s">
        <v>106</v>
      </c>
      <c r="E71">
        <v>16.363099999999999</v>
      </c>
      <c r="F71">
        <v>0</v>
      </c>
      <c r="G71" t="s">
        <v>207</v>
      </c>
      <c r="H71" t="s">
        <v>107</v>
      </c>
      <c r="I71" t="s">
        <v>106</v>
      </c>
      <c r="J71">
        <v>1</v>
      </c>
      <c r="K71">
        <v>0.22856000000000001</v>
      </c>
      <c r="L71">
        <v>7</v>
      </c>
      <c r="M71" t="s">
        <v>23</v>
      </c>
      <c r="O71" t="s">
        <v>106</v>
      </c>
      <c r="P71">
        <v>1.17</v>
      </c>
      <c r="Q71">
        <v>917</v>
      </c>
    </row>
    <row r="72" spans="2:36" x14ac:dyDescent="0.25">
      <c r="B72" t="s">
        <v>108</v>
      </c>
      <c r="C72" t="s">
        <v>109</v>
      </c>
      <c r="D72" t="s">
        <v>106</v>
      </c>
      <c r="E72">
        <v>0</v>
      </c>
      <c r="F72" t="s">
        <v>208</v>
      </c>
      <c r="G72" t="s">
        <v>209</v>
      </c>
      <c r="H72" t="s">
        <v>110</v>
      </c>
      <c r="I72" t="s">
        <v>106</v>
      </c>
      <c r="J72">
        <v>-2</v>
      </c>
      <c r="K72">
        <v>0.10823000000000001</v>
      </c>
      <c r="L72">
        <v>2</v>
      </c>
      <c r="M72" t="s">
        <v>111</v>
      </c>
      <c r="O72" t="s">
        <v>106</v>
      </c>
      <c r="P72">
        <v>-4.91</v>
      </c>
      <c r="Q72">
        <v>5594</v>
      </c>
    </row>
    <row r="73" spans="2:36" x14ac:dyDescent="0.25">
      <c r="G73" t="s">
        <v>112</v>
      </c>
      <c r="H73" t="s">
        <v>113</v>
      </c>
      <c r="I73" t="s">
        <v>106</v>
      </c>
      <c r="J73">
        <v>34</v>
      </c>
      <c r="K73">
        <v>0.70489000000000002</v>
      </c>
      <c r="L73">
        <v>2</v>
      </c>
      <c r="M73" t="s">
        <v>179</v>
      </c>
      <c r="N73" t="s">
        <v>210</v>
      </c>
      <c r="O73" t="s">
        <v>106</v>
      </c>
      <c r="P73">
        <v>34.729999999999997</v>
      </c>
      <c r="Q73">
        <v>7868</v>
      </c>
    </row>
    <row r="74" spans="2:36" x14ac:dyDescent="0.25">
      <c r="G74" t="s">
        <v>21</v>
      </c>
      <c r="H74" t="s">
        <v>114</v>
      </c>
      <c r="I74" t="s">
        <v>106</v>
      </c>
      <c r="J74">
        <v>13</v>
      </c>
      <c r="K74">
        <v>5.8E-4</v>
      </c>
      <c r="L74">
        <v>9</v>
      </c>
      <c r="M74" t="s">
        <v>211</v>
      </c>
      <c r="N74" t="s">
        <v>184</v>
      </c>
      <c r="O74" t="s">
        <v>106</v>
      </c>
      <c r="P74">
        <v>0</v>
      </c>
      <c r="Q74">
        <v>0</v>
      </c>
    </row>
    <row r="75" spans="2:36" x14ac:dyDescent="0.25">
      <c r="G75" t="s">
        <v>21</v>
      </c>
      <c r="H75" t="s">
        <v>115</v>
      </c>
      <c r="I75" t="s">
        <v>106</v>
      </c>
      <c r="J75">
        <v>5</v>
      </c>
      <c r="K75">
        <v>0.34533000000000003</v>
      </c>
      <c r="L75">
        <v>9</v>
      </c>
      <c r="M75" t="s">
        <v>212</v>
      </c>
      <c r="N75" t="s">
        <v>188</v>
      </c>
      <c r="O75" t="s">
        <v>106</v>
      </c>
      <c r="P75">
        <v>0</v>
      </c>
      <c r="Q75">
        <v>0</v>
      </c>
    </row>
    <row r="76" spans="2:36" x14ac:dyDescent="0.25">
      <c r="B76" t="s">
        <v>4</v>
      </c>
      <c r="C76" t="s">
        <v>1</v>
      </c>
      <c r="D76" t="s">
        <v>196</v>
      </c>
      <c r="E76" t="s">
        <v>3</v>
      </c>
      <c r="F76" t="s">
        <v>0</v>
      </c>
      <c r="G76" t="s">
        <v>1</v>
      </c>
      <c r="H76" t="s">
        <v>2</v>
      </c>
      <c r="I76" t="s">
        <v>3</v>
      </c>
      <c r="J76" t="s">
        <v>0</v>
      </c>
      <c r="K76" t="s">
        <v>0</v>
      </c>
      <c r="L76" t="s">
        <v>3</v>
      </c>
      <c r="M76" t="s">
        <v>0</v>
      </c>
      <c r="N76" t="s">
        <v>2</v>
      </c>
      <c r="O76" t="s">
        <v>1</v>
      </c>
      <c r="P76" t="s">
        <v>3</v>
      </c>
      <c r="Q76" t="s">
        <v>1</v>
      </c>
      <c r="R76" t="s">
        <v>4</v>
      </c>
      <c r="S76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tabSelected="1" workbookViewId="0">
      <selection activeCell="G3" sqref="G3"/>
    </sheetView>
  </sheetViews>
  <sheetFormatPr defaultRowHeight="15" x14ac:dyDescent="0.25"/>
  <cols>
    <col min="2" max="2" width="6.7109375" bestFit="1" customWidth="1"/>
    <col min="3" max="3" width="9" bestFit="1" customWidth="1"/>
    <col min="4" max="4" width="10.28515625" customWidth="1"/>
    <col min="5" max="5" width="8.140625" bestFit="1" customWidth="1"/>
    <col min="6" max="6" width="7" customWidth="1"/>
    <col min="7" max="7" width="7.7109375" customWidth="1"/>
    <col min="8" max="8" width="8.85546875" customWidth="1"/>
    <col min="9" max="9" width="7.42578125" customWidth="1"/>
    <col min="10" max="10" width="6.5703125" customWidth="1"/>
    <col min="11" max="11" width="8" customWidth="1"/>
    <col min="12" max="12" width="7.42578125" customWidth="1"/>
    <col min="13" max="13" width="7" customWidth="1"/>
    <col min="14" max="14" width="8.42578125" customWidth="1"/>
    <col min="15" max="15" width="6.42578125" customWidth="1"/>
    <col min="16" max="16" width="7.42578125" customWidth="1"/>
    <col min="17" max="17" width="8.42578125" bestFit="1" customWidth="1"/>
    <col min="18" max="18" width="5.28515625" customWidth="1"/>
    <col min="19" max="19" width="6.140625" customWidth="1"/>
    <col min="20" max="21" width="5.85546875" customWidth="1"/>
    <col min="22" max="22" width="10.85546875" customWidth="1"/>
    <col min="23" max="23" width="11.140625" customWidth="1"/>
    <col min="24" max="24" width="10.85546875" bestFit="1" customWidth="1"/>
    <col min="25" max="25" width="7" customWidth="1"/>
    <col min="26" max="26" width="4.140625" customWidth="1"/>
    <col min="27" max="27" width="8.85546875" customWidth="1"/>
    <col min="28" max="28" width="13.7109375" customWidth="1"/>
    <col min="29" max="29" width="13.42578125" customWidth="1"/>
    <col min="30" max="30" width="6.5703125" customWidth="1"/>
    <col min="31" max="31" width="6" customWidth="1"/>
    <col min="32" max="32" width="6.7109375" customWidth="1"/>
    <col min="33" max="33" width="15" bestFit="1" customWidth="1"/>
    <col min="34" max="34" width="6.42578125" customWidth="1"/>
    <col min="35" max="35" width="7.42578125" customWidth="1"/>
    <col min="36" max="36" width="8.42578125" customWidth="1"/>
    <col min="37" max="37" width="5.28515625" customWidth="1"/>
    <col min="38" max="38" width="6.140625" customWidth="1"/>
  </cols>
  <sheetData>
    <row r="1" spans="1:30" x14ac:dyDescent="0.25">
      <c r="A1" t="s">
        <v>223</v>
      </c>
    </row>
    <row r="2" spans="1:30" x14ac:dyDescent="0.25">
      <c r="V2" s="2" t="s">
        <v>116</v>
      </c>
      <c r="W2" s="2"/>
      <c r="X2" s="2">
        <v>15</v>
      </c>
    </row>
    <row r="3" spans="1:30" x14ac:dyDescent="0.25">
      <c r="V3" s="2" t="s">
        <v>117</v>
      </c>
      <c r="W3" s="2"/>
      <c r="X3" s="2">
        <v>12</v>
      </c>
    </row>
    <row r="4" spans="1:30" x14ac:dyDescent="0.25">
      <c r="C4" t="s">
        <v>5</v>
      </c>
      <c r="D4" t="s">
        <v>6</v>
      </c>
      <c r="E4" t="s">
        <v>7</v>
      </c>
      <c r="H4" t="s">
        <v>8</v>
      </c>
      <c r="I4" t="s">
        <v>9</v>
      </c>
      <c r="J4" t="s">
        <v>10</v>
      </c>
      <c r="L4" t="s">
        <v>7</v>
      </c>
      <c r="O4" t="s">
        <v>11</v>
      </c>
      <c r="P4" t="s">
        <v>12</v>
      </c>
      <c r="Q4" t="s">
        <v>13</v>
      </c>
      <c r="V4" t="s">
        <v>118</v>
      </c>
      <c r="X4">
        <f>X2/X3</f>
        <v>1.25</v>
      </c>
    </row>
    <row r="5" spans="1:30" ht="18" x14ac:dyDescent="0.35">
      <c r="B5" t="s">
        <v>14</v>
      </c>
      <c r="C5" t="s">
        <v>15</v>
      </c>
      <c r="D5" t="s">
        <v>16</v>
      </c>
      <c r="E5" t="s">
        <v>17</v>
      </c>
      <c r="F5" t="s">
        <v>129</v>
      </c>
      <c r="G5" t="s">
        <v>130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138</v>
      </c>
      <c r="N5" t="s">
        <v>139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V5" t="s">
        <v>121</v>
      </c>
      <c r="X5" s="3">
        <f>10^(-5)/SQRT(X4)</f>
        <v>8.9442719099991598E-6</v>
      </c>
    </row>
    <row r="6" spans="1:30" x14ac:dyDescent="0.25">
      <c r="B6" t="s">
        <v>28</v>
      </c>
      <c r="C6" t="s">
        <v>29</v>
      </c>
      <c r="D6" t="s">
        <v>28</v>
      </c>
      <c r="E6" t="s">
        <v>30</v>
      </c>
      <c r="F6" t="s">
        <v>34</v>
      </c>
      <c r="G6" t="s">
        <v>36</v>
      </c>
      <c r="H6" t="s">
        <v>31</v>
      </c>
      <c r="I6" t="s">
        <v>32</v>
      </c>
      <c r="J6" t="s">
        <v>33</v>
      </c>
      <c r="K6" t="s">
        <v>34</v>
      </c>
      <c r="L6" t="s">
        <v>35</v>
      </c>
      <c r="M6" t="s">
        <v>34</v>
      </c>
      <c r="N6" t="s">
        <v>36</v>
      </c>
      <c r="O6" t="s">
        <v>31</v>
      </c>
      <c r="P6" t="s">
        <v>32</v>
      </c>
      <c r="Q6" t="s">
        <v>33</v>
      </c>
      <c r="R6" t="s">
        <v>34</v>
      </c>
      <c r="S6" t="s">
        <v>36</v>
      </c>
      <c r="V6" s="2" t="s">
        <v>122</v>
      </c>
      <c r="W6" s="2"/>
      <c r="X6" s="4">
        <v>1E-4</v>
      </c>
      <c r="AA6" s="8" t="s">
        <v>193</v>
      </c>
      <c r="AB6" s="8"/>
      <c r="AC6" s="8" t="s">
        <v>194</v>
      </c>
      <c r="AD6" s="8" t="s">
        <v>195</v>
      </c>
    </row>
    <row r="7" spans="1:30" ht="18" x14ac:dyDescent="0.35">
      <c r="B7" t="s">
        <v>4</v>
      </c>
      <c r="C7" t="s">
        <v>1</v>
      </c>
      <c r="D7" t="s">
        <v>196</v>
      </c>
      <c r="E7" t="s">
        <v>3</v>
      </c>
      <c r="F7" t="s">
        <v>0</v>
      </c>
      <c r="G7" t="s">
        <v>1</v>
      </c>
      <c r="H7" t="s">
        <v>2</v>
      </c>
      <c r="I7" t="s">
        <v>3</v>
      </c>
      <c r="J7" t="s">
        <v>0</v>
      </c>
      <c r="K7" t="s">
        <v>0</v>
      </c>
      <c r="L7" t="s">
        <v>3</v>
      </c>
      <c r="M7" t="s">
        <v>0</v>
      </c>
      <c r="N7" t="s">
        <v>2</v>
      </c>
      <c r="O7" t="s">
        <v>1</v>
      </c>
      <c r="P7" t="s">
        <v>3</v>
      </c>
      <c r="Q7" t="s">
        <v>1</v>
      </c>
      <c r="R7" t="s">
        <v>4</v>
      </c>
      <c r="S7" t="s">
        <v>0</v>
      </c>
      <c r="V7" t="s">
        <v>119</v>
      </c>
      <c r="W7" t="s">
        <v>120</v>
      </c>
      <c r="AA7" s="8">
        <f>E52</f>
        <v>17.353000000000002</v>
      </c>
      <c r="AB7" s="8"/>
      <c r="AC7" s="9">
        <f>V51</f>
        <v>2.813730704077642</v>
      </c>
      <c r="AD7" s="9">
        <f>W51</f>
        <v>2.9892018396369893</v>
      </c>
    </row>
    <row r="8" spans="1:30" x14ac:dyDescent="0.25">
      <c r="B8" t="s">
        <v>37</v>
      </c>
      <c r="C8" t="s">
        <v>38</v>
      </c>
      <c r="D8">
        <v>1</v>
      </c>
      <c r="E8">
        <v>0</v>
      </c>
      <c r="F8">
        <v>5</v>
      </c>
      <c r="G8">
        <v>0.17899999999999999</v>
      </c>
      <c r="H8">
        <v>0</v>
      </c>
      <c r="I8">
        <v>0</v>
      </c>
      <c r="J8">
        <v>0</v>
      </c>
      <c r="K8">
        <v>0</v>
      </c>
      <c r="L8">
        <v>0</v>
      </c>
      <c r="M8">
        <v>5</v>
      </c>
      <c r="N8">
        <v>-0.72199999999999998</v>
      </c>
      <c r="O8">
        <v>0</v>
      </c>
      <c r="P8">
        <v>0</v>
      </c>
      <c r="Q8">
        <v>0</v>
      </c>
      <c r="R8">
        <v>0</v>
      </c>
      <c r="S8">
        <v>0</v>
      </c>
      <c r="V8" s="6">
        <f>1000*($X$5*F8+($X$6*K8)^2)^0.5</f>
        <v>6.6874030497642201</v>
      </c>
      <c r="W8" s="6">
        <f>1000*($X$5*M8+($X$6*R8)^2)^0.5</f>
        <v>6.6874030497642201</v>
      </c>
    </row>
    <row r="9" spans="1:30" x14ac:dyDescent="0.25">
      <c r="B9">
        <v>1</v>
      </c>
      <c r="C9" t="s">
        <v>39</v>
      </c>
      <c r="D9">
        <v>1</v>
      </c>
      <c r="E9">
        <v>0</v>
      </c>
      <c r="F9">
        <v>5</v>
      </c>
      <c r="G9">
        <v>0.17899999999999999</v>
      </c>
      <c r="H9">
        <v>0</v>
      </c>
      <c r="I9">
        <v>0</v>
      </c>
      <c r="J9">
        <v>0</v>
      </c>
      <c r="K9">
        <v>0</v>
      </c>
      <c r="L9">
        <v>0</v>
      </c>
      <c r="M9">
        <v>5</v>
      </c>
      <c r="N9">
        <v>-0.72199999999999998</v>
      </c>
      <c r="O9">
        <v>0</v>
      </c>
      <c r="P9">
        <v>0</v>
      </c>
      <c r="Q9">
        <v>0</v>
      </c>
      <c r="R9">
        <v>0</v>
      </c>
      <c r="S9">
        <v>0</v>
      </c>
      <c r="V9" s="6">
        <f t="shared" ref="V9:V53" si="0">1000*($X$5*F10+($X$6*K10)^2)^0.5</f>
        <v>6.6188400656894473</v>
      </c>
      <c r="W9" s="6">
        <f t="shared" ref="W9:W53" si="1">1000*($X$5*M10+($X$6*R10)^2)^0.5</f>
        <v>7.0513266516085702</v>
      </c>
    </row>
    <row r="10" spans="1:30" x14ac:dyDescent="0.25">
      <c r="B10">
        <v>2</v>
      </c>
      <c r="C10" t="s">
        <v>40</v>
      </c>
      <c r="D10">
        <v>1</v>
      </c>
      <c r="E10">
        <v>0.36</v>
      </c>
      <c r="F10">
        <v>4.8979999999999997</v>
      </c>
      <c r="G10">
        <v>0.105</v>
      </c>
      <c r="H10">
        <v>1.2E-2</v>
      </c>
      <c r="I10">
        <v>0</v>
      </c>
      <c r="J10">
        <v>0</v>
      </c>
      <c r="K10">
        <v>0</v>
      </c>
      <c r="L10">
        <v>0</v>
      </c>
      <c r="M10">
        <v>5.5590000000000002</v>
      </c>
      <c r="N10">
        <v>-0.83199999999999996</v>
      </c>
      <c r="O10">
        <v>1.0999999999999999E-2</v>
      </c>
      <c r="P10">
        <v>0</v>
      </c>
      <c r="Q10">
        <v>0</v>
      </c>
      <c r="R10">
        <v>0</v>
      </c>
      <c r="S10">
        <v>0</v>
      </c>
      <c r="V10" s="6">
        <f t="shared" si="0"/>
        <v>6.6188400656894473</v>
      </c>
      <c r="W10" s="6">
        <f t="shared" si="1"/>
        <v>7.0513266516085702</v>
      </c>
    </row>
    <row r="11" spans="1:30" x14ac:dyDescent="0.25">
      <c r="B11">
        <v>3</v>
      </c>
      <c r="C11" t="s">
        <v>41</v>
      </c>
      <c r="D11">
        <v>1</v>
      </c>
      <c r="E11">
        <v>0.36</v>
      </c>
      <c r="F11">
        <v>4.8979999999999997</v>
      </c>
      <c r="G11">
        <v>0.105</v>
      </c>
      <c r="H11">
        <v>1.2E-2</v>
      </c>
      <c r="I11">
        <v>0</v>
      </c>
      <c r="J11">
        <v>0</v>
      </c>
      <c r="K11">
        <v>0</v>
      </c>
      <c r="L11">
        <v>0</v>
      </c>
      <c r="M11">
        <v>5.5590000000000002</v>
      </c>
      <c r="N11">
        <v>-0.83199999999999996</v>
      </c>
      <c r="O11">
        <v>1.0999999999999999E-2</v>
      </c>
      <c r="P11">
        <v>0</v>
      </c>
      <c r="Q11">
        <v>0</v>
      </c>
      <c r="R11">
        <v>0</v>
      </c>
      <c r="S11">
        <v>0</v>
      </c>
      <c r="V11" s="6">
        <f t="shared" si="0"/>
        <v>6.5822528918323959</v>
      </c>
      <c r="W11" s="6">
        <f t="shared" si="1"/>
        <v>7.5824652875878433</v>
      </c>
    </row>
    <row r="12" spans="1:30" x14ac:dyDescent="0.25">
      <c r="B12">
        <v>4</v>
      </c>
      <c r="C12" t="s">
        <v>42</v>
      </c>
      <c r="D12">
        <v>1</v>
      </c>
      <c r="E12">
        <v>0.84</v>
      </c>
      <c r="F12">
        <v>4.8440000000000003</v>
      </c>
      <c r="G12">
        <v>6.0000000000000001E-3</v>
      </c>
      <c r="H12">
        <v>2.7E-2</v>
      </c>
      <c r="I12">
        <v>0</v>
      </c>
      <c r="J12">
        <v>0</v>
      </c>
      <c r="K12">
        <v>0</v>
      </c>
      <c r="L12">
        <v>0</v>
      </c>
      <c r="M12">
        <v>6.4279999999999999</v>
      </c>
      <c r="N12">
        <v>-0.97799999999999998</v>
      </c>
      <c r="O12">
        <v>2.4E-2</v>
      </c>
      <c r="P12">
        <v>0</v>
      </c>
      <c r="Q12">
        <v>0</v>
      </c>
      <c r="R12">
        <v>0</v>
      </c>
      <c r="S12">
        <v>0</v>
      </c>
      <c r="V12" s="6">
        <f t="shared" si="0"/>
        <v>7.454579892711914</v>
      </c>
      <c r="W12" s="6">
        <f t="shared" si="1"/>
        <v>6.9155637443931868</v>
      </c>
    </row>
    <row r="13" spans="1:30" x14ac:dyDescent="0.25">
      <c r="B13">
        <v>5</v>
      </c>
      <c r="C13" t="s">
        <v>43</v>
      </c>
      <c r="D13">
        <v>1</v>
      </c>
      <c r="E13">
        <v>1.095</v>
      </c>
      <c r="F13">
        <v>6.2130000000000001</v>
      </c>
      <c r="G13">
        <v>-5.8239999999999998</v>
      </c>
      <c r="H13">
        <v>3.5000000000000003E-2</v>
      </c>
      <c r="I13">
        <v>0</v>
      </c>
      <c r="J13">
        <v>0</v>
      </c>
      <c r="K13">
        <v>0</v>
      </c>
      <c r="L13">
        <v>0</v>
      </c>
      <c r="M13">
        <v>5.3470000000000004</v>
      </c>
      <c r="N13">
        <v>4.8490000000000002</v>
      </c>
      <c r="O13">
        <v>0.03</v>
      </c>
      <c r="P13">
        <v>0</v>
      </c>
      <c r="Q13">
        <v>0</v>
      </c>
      <c r="R13">
        <v>0</v>
      </c>
      <c r="S13">
        <v>0</v>
      </c>
      <c r="V13" s="6">
        <f t="shared" si="0"/>
        <v>8.3995486084713722</v>
      </c>
      <c r="W13" s="6">
        <f t="shared" si="1"/>
        <v>6.0711897138128164</v>
      </c>
    </row>
    <row r="14" spans="1:30" x14ac:dyDescent="0.25">
      <c r="B14">
        <v>6</v>
      </c>
      <c r="C14" t="s">
        <v>44</v>
      </c>
      <c r="D14">
        <v>1</v>
      </c>
      <c r="E14">
        <v>1.23</v>
      </c>
      <c r="F14">
        <v>7.8879999999999999</v>
      </c>
      <c r="G14">
        <v>-6.5830000000000002</v>
      </c>
      <c r="H14">
        <v>3.7999999999999999E-2</v>
      </c>
      <c r="I14">
        <v>0</v>
      </c>
      <c r="J14">
        <v>0</v>
      </c>
      <c r="K14">
        <v>0</v>
      </c>
      <c r="L14">
        <v>0</v>
      </c>
      <c r="M14">
        <v>4.1210000000000004</v>
      </c>
      <c r="N14">
        <v>4.2300000000000004</v>
      </c>
      <c r="O14">
        <v>3.5000000000000003E-2</v>
      </c>
      <c r="P14">
        <v>0</v>
      </c>
      <c r="Q14">
        <v>0</v>
      </c>
      <c r="R14">
        <v>0</v>
      </c>
      <c r="S14">
        <v>0</v>
      </c>
      <c r="V14" s="6">
        <f t="shared" si="0"/>
        <v>8.9905164062284211</v>
      </c>
      <c r="W14" s="6">
        <f t="shared" si="1"/>
        <v>5.2707597699437398</v>
      </c>
    </row>
    <row r="15" spans="1:30" x14ac:dyDescent="0.25">
      <c r="B15">
        <v>7</v>
      </c>
      <c r="C15" t="s">
        <v>45</v>
      </c>
      <c r="D15">
        <v>1</v>
      </c>
      <c r="E15">
        <v>1.4850000000000001</v>
      </c>
      <c r="F15">
        <v>9.0370000000000008</v>
      </c>
      <c r="G15">
        <v>2.4940000000000002</v>
      </c>
      <c r="H15">
        <v>4.2999999999999997E-2</v>
      </c>
      <c r="I15">
        <v>0</v>
      </c>
      <c r="J15">
        <v>0</v>
      </c>
      <c r="K15">
        <v>0</v>
      </c>
      <c r="L15">
        <v>0</v>
      </c>
      <c r="M15">
        <v>3.1059999999999999</v>
      </c>
      <c r="N15">
        <v>0.105</v>
      </c>
      <c r="O15">
        <v>4.7E-2</v>
      </c>
      <c r="P15">
        <v>0</v>
      </c>
      <c r="Q15">
        <v>0</v>
      </c>
      <c r="R15">
        <v>0</v>
      </c>
      <c r="S15">
        <v>0</v>
      </c>
      <c r="V15" s="6">
        <f t="shared" si="0"/>
        <v>5.9521643992338342</v>
      </c>
      <c r="W15" s="6">
        <f t="shared" si="1"/>
        <v>5.4893762910541275</v>
      </c>
    </row>
    <row r="16" spans="1:30" x14ac:dyDescent="0.25">
      <c r="B16">
        <v>8</v>
      </c>
      <c r="C16" t="s">
        <v>46</v>
      </c>
      <c r="D16">
        <v>1</v>
      </c>
      <c r="E16">
        <v>2.7650000000000001</v>
      </c>
      <c r="F16">
        <v>3.9609999999999999</v>
      </c>
      <c r="G16">
        <v>1.4710000000000001</v>
      </c>
      <c r="H16">
        <v>7.6999999999999999E-2</v>
      </c>
      <c r="I16">
        <v>0</v>
      </c>
      <c r="J16">
        <v>0</v>
      </c>
      <c r="K16">
        <v>0</v>
      </c>
      <c r="L16">
        <v>0</v>
      </c>
      <c r="M16">
        <v>3.3690000000000002</v>
      </c>
      <c r="N16">
        <v>-0.311</v>
      </c>
      <c r="O16">
        <v>0.111</v>
      </c>
      <c r="P16">
        <v>0</v>
      </c>
      <c r="Q16">
        <v>0</v>
      </c>
      <c r="R16">
        <v>0</v>
      </c>
      <c r="S16">
        <v>0</v>
      </c>
      <c r="V16" s="6">
        <f t="shared" si="0"/>
        <v>5.9499099337533403</v>
      </c>
      <c r="W16" s="6">
        <f t="shared" si="1"/>
        <v>5.4901909198767553</v>
      </c>
    </row>
    <row r="17" spans="2:31" x14ac:dyDescent="0.25">
      <c r="B17">
        <v>9</v>
      </c>
      <c r="C17" t="s">
        <v>47</v>
      </c>
      <c r="D17">
        <v>1</v>
      </c>
      <c r="E17">
        <v>2.766</v>
      </c>
      <c r="F17">
        <v>3.9580000000000002</v>
      </c>
      <c r="G17">
        <v>1.4710000000000001</v>
      </c>
      <c r="H17">
        <v>7.6999999999999999E-2</v>
      </c>
      <c r="I17">
        <v>0</v>
      </c>
      <c r="J17">
        <v>0</v>
      </c>
      <c r="K17">
        <v>0</v>
      </c>
      <c r="L17">
        <v>0</v>
      </c>
      <c r="M17">
        <v>3.37</v>
      </c>
      <c r="N17">
        <v>-0.312</v>
      </c>
      <c r="O17">
        <v>0.112</v>
      </c>
      <c r="P17">
        <v>0</v>
      </c>
      <c r="Q17">
        <v>0</v>
      </c>
      <c r="R17">
        <v>0</v>
      </c>
      <c r="S17">
        <v>0</v>
      </c>
      <c r="V17" s="6">
        <f t="shared" si="0"/>
        <v>5.7090215308787311</v>
      </c>
      <c r="W17" s="6">
        <f t="shared" si="1"/>
        <v>5.549335832883707</v>
      </c>
    </row>
    <row r="18" spans="2:31" x14ac:dyDescent="0.25">
      <c r="B18">
        <v>10</v>
      </c>
      <c r="C18" t="s">
        <v>48</v>
      </c>
      <c r="D18">
        <v>1</v>
      </c>
      <c r="E18">
        <v>2.8759999999999999</v>
      </c>
      <c r="F18">
        <v>3.6440000000000001</v>
      </c>
      <c r="G18">
        <v>1.383</v>
      </c>
      <c r="H18">
        <v>8.2000000000000003E-2</v>
      </c>
      <c r="I18">
        <v>0</v>
      </c>
      <c r="J18">
        <v>0</v>
      </c>
      <c r="K18">
        <v>0</v>
      </c>
      <c r="L18">
        <v>0</v>
      </c>
      <c r="M18">
        <v>3.4430000000000001</v>
      </c>
      <c r="N18">
        <v>-0.34699999999999998</v>
      </c>
      <c r="O18">
        <v>0.11700000000000001</v>
      </c>
      <c r="P18">
        <v>0</v>
      </c>
      <c r="Q18">
        <v>0</v>
      </c>
      <c r="R18">
        <v>0</v>
      </c>
      <c r="S18">
        <v>0</v>
      </c>
      <c r="V18" s="6">
        <f t="shared" si="0"/>
        <v>5.7066710106950218</v>
      </c>
      <c r="W18" s="6">
        <f t="shared" si="1"/>
        <v>5.549335832883707</v>
      </c>
    </row>
    <row r="19" spans="2:31" x14ac:dyDescent="0.25">
      <c r="B19">
        <v>11</v>
      </c>
      <c r="C19" t="s">
        <v>49</v>
      </c>
      <c r="D19">
        <v>1</v>
      </c>
      <c r="E19">
        <v>2.8769999999999998</v>
      </c>
      <c r="F19">
        <v>3.641</v>
      </c>
      <c r="G19">
        <v>1.3819999999999999</v>
      </c>
      <c r="H19">
        <v>8.2000000000000003E-2</v>
      </c>
      <c r="I19">
        <v>0</v>
      </c>
      <c r="J19">
        <v>0</v>
      </c>
      <c r="K19">
        <v>0</v>
      </c>
      <c r="L19">
        <v>0</v>
      </c>
      <c r="M19">
        <v>3.4430000000000001</v>
      </c>
      <c r="N19">
        <v>-0.34799999999999998</v>
      </c>
      <c r="O19">
        <v>0.11700000000000001</v>
      </c>
      <c r="P19">
        <v>0</v>
      </c>
      <c r="Q19">
        <v>0</v>
      </c>
      <c r="R19">
        <v>0</v>
      </c>
      <c r="S19">
        <v>0</v>
      </c>
      <c r="V19" s="6">
        <f t="shared" si="0"/>
        <v>5.4714237710825495</v>
      </c>
      <c r="W19" s="6">
        <f t="shared" si="1"/>
        <v>5.6142331810174255</v>
      </c>
    </row>
    <row r="20" spans="2:31" x14ac:dyDescent="0.25">
      <c r="B20">
        <v>12</v>
      </c>
      <c r="C20" t="s">
        <v>50</v>
      </c>
      <c r="D20">
        <v>1</v>
      </c>
      <c r="E20">
        <v>2.9870000000000001</v>
      </c>
      <c r="F20">
        <v>3.347</v>
      </c>
      <c r="G20">
        <v>1.294</v>
      </c>
      <c r="H20">
        <v>8.6999999999999994E-2</v>
      </c>
      <c r="I20">
        <v>0</v>
      </c>
      <c r="J20">
        <v>0</v>
      </c>
      <c r="K20">
        <v>0</v>
      </c>
      <c r="L20">
        <v>0</v>
      </c>
      <c r="M20">
        <v>3.524</v>
      </c>
      <c r="N20">
        <v>-0.38300000000000001</v>
      </c>
      <c r="O20">
        <v>0.122</v>
      </c>
      <c r="P20">
        <v>0</v>
      </c>
      <c r="Q20">
        <v>0</v>
      </c>
      <c r="R20">
        <v>0</v>
      </c>
      <c r="S20">
        <v>0</v>
      </c>
      <c r="V20" s="6">
        <f t="shared" si="0"/>
        <v>5.4689711342296539</v>
      </c>
      <c r="W20" s="6">
        <f t="shared" si="1"/>
        <v>5.6142331810174255</v>
      </c>
    </row>
    <row r="21" spans="2:31" x14ac:dyDescent="0.25">
      <c r="B21">
        <v>13</v>
      </c>
      <c r="C21" t="s">
        <v>51</v>
      </c>
      <c r="D21">
        <v>1</v>
      </c>
      <c r="E21">
        <v>2.988</v>
      </c>
      <c r="F21">
        <v>3.3439999999999999</v>
      </c>
      <c r="G21">
        <v>1.2929999999999999</v>
      </c>
      <c r="H21">
        <v>8.6999999999999994E-2</v>
      </c>
      <c r="I21">
        <v>0</v>
      </c>
      <c r="J21">
        <v>0</v>
      </c>
      <c r="K21">
        <v>0</v>
      </c>
      <c r="L21">
        <v>0</v>
      </c>
      <c r="M21">
        <v>3.524</v>
      </c>
      <c r="N21">
        <v>-0.38400000000000001</v>
      </c>
      <c r="O21">
        <v>0.122</v>
      </c>
      <c r="P21">
        <v>0</v>
      </c>
      <c r="Q21">
        <v>0</v>
      </c>
      <c r="R21">
        <v>0</v>
      </c>
      <c r="S21">
        <v>0</v>
      </c>
      <c r="V21" s="6">
        <f t="shared" si="0"/>
        <v>5.2392719429122421</v>
      </c>
      <c r="W21" s="6">
        <f t="shared" si="1"/>
        <v>5.6846859553388676</v>
      </c>
    </row>
    <row r="22" spans="2:31" x14ac:dyDescent="0.25">
      <c r="B22">
        <v>14</v>
      </c>
      <c r="C22" t="s">
        <v>52</v>
      </c>
      <c r="D22">
        <v>1</v>
      </c>
      <c r="E22">
        <v>3.0979999999999999</v>
      </c>
      <c r="F22">
        <v>3.069</v>
      </c>
      <c r="G22">
        <v>1.2050000000000001</v>
      </c>
      <c r="H22">
        <v>9.1999999999999998E-2</v>
      </c>
      <c r="I22">
        <v>0</v>
      </c>
      <c r="J22">
        <v>0</v>
      </c>
      <c r="K22">
        <v>0</v>
      </c>
      <c r="L22">
        <v>0</v>
      </c>
      <c r="M22">
        <v>3.613</v>
      </c>
      <c r="N22">
        <v>-0.42</v>
      </c>
      <c r="O22">
        <v>0.127</v>
      </c>
      <c r="P22">
        <v>0</v>
      </c>
      <c r="Q22">
        <v>0</v>
      </c>
      <c r="R22">
        <v>0</v>
      </c>
      <c r="S22">
        <v>0</v>
      </c>
      <c r="V22" s="6">
        <f t="shared" si="0"/>
        <v>5.237564505375321</v>
      </c>
      <c r="W22" s="6">
        <f t="shared" si="1"/>
        <v>5.685472599770133</v>
      </c>
    </row>
    <row r="23" spans="2:31" x14ac:dyDescent="0.25">
      <c r="B23">
        <v>15</v>
      </c>
      <c r="C23" t="s">
        <v>53</v>
      </c>
      <c r="D23">
        <v>1</v>
      </c>
      <c r="E23">
        <v>3.0990000000000002</v>
      </c>
      <c r="F23">
        <v>3.0670000000000002</v>
      </c>
      <c r="G23">
        <v>1.204</v>
      </c>
      <c r="H23">
        <v>9.1999999999999998E-2</v>
      </c>
      <c r="I23">
        <v>0</v>
      </c>
      <c r="J23">
        <v>0</v>
      </c>
      <c r="K23">
        <v>0</v>
      </c>
      <c r="L23">
        <v>0</v>
      </c>
      <c r="M23">
        <v>3.6139999999999999</v>
      </c>
      <c r="N23">
        <v>-0.42</v>
      </c>
      <c r="O23">
        <v>0.127</v>
      </c>
      <c r="P23">
        <v>0</v>
      </c>
      <c r="Q23">
        <v>0</v>
      </c>
      <c r="R23">
        <v>0</v>
      </c>
      <c r="S23">
        <v>0</v>
      </c>
      <c r="V23" s="6">
        <f t="shared" si="0"/>
        <v>4.8574673749370447</v>
      </c>
      <c r="W23" s="6">
        <f t="shared" si="1"/>
        <v>5.8184249741099885</v>
      </c>
    </row>
    <row r="24" spans="2:31" ht="18" x14ac:dyDescent="0.35">
      <c r="B24">
        <v>16</v>
      </c>
      <c r="C24" t="s">
        <v>54</v>
      </c>
      <c r="D24">
        <v>1</v>
      </c>
      <c r="E24">
        <v>3.2890000000000001</v>
      </c>
      <c r="F24">
        <v>2.6379999999999999</v>
      </c>
      <c r="G24">
        <v>1.0529999999999999</v>
      </c>
      <c r="H24">
        <v>0.10299999999999999</v>
      </c>
      <c r="I24">
        <v>0</v>
      </c>
      <c r="J24">
        <v>0</v>
      </c>
      <c r="K24">
        <v>0</v>
      </c>
      <c r="L24">
        <v>0</v>
      </c>
      <c r="M24">
        <v>3.7850000000000001</v>
      </c>
      <c r="N24">
        <v>-0.48199999999999998</v>
      </c>
      <c r="O24">
        <v>0.13500000000000001</v>
      </c>
      <c r="P24">
        <v>0</v>
      </c>
      <c r="Q24">
        <v>0</v>
      </c>
      <c r="R24">
        <v>0</v>
      </c>
      <c r="S24">
        <v>0</v>
      </c>
      <c r="V24" s="6">
        <f t="shared" si="0"/>
        <v>4.8574673749370447</v>
      </c>
      <c r="W24" s="6">
        <f t="shared" si="1"/>
        <v>5.8184249741099885</v>
      </c>
      <c r="Y24" s="2" t="s">
        <v>218</v>
      </c>
      <c r="Z24" s="2" t="s">
        <v>219</v>
      </c>
      <c r="AA24" s="2" t="s">
        <v>220</v>
      </c>
      <c r="AB24" s="16" t="s">
        <v>222</v>
      </c>
      <c r="AC24" s="16" t="s">
        <v>221</v>
      </c>
      <c r="AD24" s="8" t="s">
        <v>194</v>
      </c>
      <c r="AE24" s="8" t="s">
        <v>195</v>
      </c>
    </row>
    <row r="25" spans="2:31" x14ac:dyDescent="0.25">
      <c r="B25">
        <v>17</v>
      </c>
      <c r="C25" t="s">
        <v>55</v>
      </c>
      <c r="D25">
        <v>1</v>
      </c>
      <c r="E25">
        <v>3.2890000000000001</v>
      </c>
      <c r="F25">
        <v>2.6379999999999999</v>
      </c>
      <c r="G25">
        <v>1.0529999999999999</v>
      </c>
      <c r="H25">
        <v>0.10299999999999999</v>
      </c>
      <c r="I25">
        <v>0</v>
      </c>
      <c r="J25">
        <v>0</v>
      </c>
      <c r="K25">
        <v>0</v>
      </c>
      <c r="L25">
        <v>0</v>
      </c>
      <c r="M25">
        <v>3.7850000000000001</v>
      </c>
      <c r="N25">
        <v>-0.48199999999999998</v>
      </c>
      <c r="O25">
        <v>0.13500000000000001</v>
      </c>
      <c r="P25">
        <v>0</v>
      </c>
      <c r="Q25">
        <v>0</v>
      </c>
      <c r="R25">
        <v>0</v>
      </c>
      <c r="S25">
        <v>0</v>
      </c>
      <c r="V25" s="6">
        <f t="shared" si="0"/>
        <v>3.8112330789179811</v>
      </c>
      <c r="W25" s="6">
        <f t="shared" si="1"/>
        <v>7.9205506864569779</v>
      </c>
      <c r="Y25">
        <v>0.5</v>
      </c>
      <c r="Z25">
        <v>4</v>
      </c>
      <c r="AA25">
        <f>Y25*(Z25+1)</f>
        <v>2.5</v>
      </c>
      <c r="AB25" s="17">
        <f>AA25/$X$3</f>
        <v>0.20833333333333334</v>
      </c>
      <c r="AC25" s="14">
        <f>10^(-5)/SQRT(AA25/$X$3)</f>
        <v>2.1908902300206645E-5</v>
      </c>
      <c r="AD25" s="13">
        <f t="shared" ref="AD25:AD35" si="2">1000*(AC25*$F$52+($X$6*$K$52)^2)^0.5</f>
        <v>4.3917036930195126</v>
      </c>
      <c r="AE25" s="13">
        <f>1000*(AC25*$M$52+($X$6*$R$52)^2)^0.5</f>
        <v>4.6783537059425546</v>
      </c>
    </row>
    <row r="26" spans="2:31" x14ac:dyDescent="0.25">
      <c r="B26">
        <v>18</v>
      </c>
      <c r="C26" t="s">
        <v>56</v>
      </c>
      <c r="D26">
        <v>1</v>
      </c>
      <c r="E26">
        <v>5.2889999999999997</v>
      </c>
      <c r="F26">
        <v>1.6240000000000001</v>
      </c>
      <c r="G26">
        <v>-0.54600000000000004</v>
      </c>
      <c r="H26">
        <v>0.311</v>
      </c>
      <c r="I26">
        <v>0</v>
      </c>
      <c r="J26">
        <v>0</v>
      </c>
      <c r="K26">
        <v>0</v>
      </c>
      <c r="L26">
        <v>0</v>
      </c>
      <c r="M26">
        <v>7.0140000000000002</v>
      </c>
      <c r="N26">
        <v>-1.133</v>
      </c>
      <c r="O26">
        <v>0.19800000000000001</v>
      </c>
      <c r="P26">
        <v>0</v>
      </c>
      <c r="Q26">
        <v>0</v>
      </c>
      <c r="R26">
        <v>0</v>
      </c>
      <c r="S26">
        <v>0</v>
      </c>
      <c r="V26" s="6">
        <f t="shared" si="0"/>
        <v>3.9925018261371532</v>
      </c>
      <c r="W26" s="6">
        <f t="shared" si="1"/>
        <v>4.1687792363146752</v>
      </c>
      <c r="Y26">
        <v>1</v>
      </c>
      <c r="Z26">
        <v>4</v>
      </c>
      <c r="AA26">
        <f t="shared" ref="AA26:AA35" si="3">Y26*(Z26+1)</f>
        <v>5</v>
      </c>
      <c r="AB26" s="17">
        <f t="shared" ref="AB26:AB35" si="4">AA26/$X$3</f>
        <v>0.41666666666666669</v>
      </c>
      <c r="AC26" s="14">
        <f t="shared" ref="AC26:AC35" si="5">10^(-5)/SQRT(AA26/$X$3)</f>
        <v>1.549193338482967E-5</v>
      </c>
      <c r="AD26" s="13">
        <f t="shared" si="2"/>
        <v>3.6958597901564962</v>
      </c>
      <c r="AE26" s="13">
        <f t="shared" ref="AE26:AE35" si="6">1000*(AC26*$M$52+($X$6*$R$52)^2)^0.5</f>
        <v>3.9340108606160253</v>
      </c>
    </row>
    <row r="27" spans="2:31" x14ac:dyDescent="0.25">
      <c r="B27">
        <v>19</v>
      </c>
      <c r="C27" t="s">
        <v>57</v>
      </c>
      <c r="D27">
        <v>1</v>
      </c>
      <c r="E27">
        <v>6.8849999999999998</v>
      </c>
      <c r="F27">
        <v>1.7809999999999999</v>
      </c>
      <c r="G27">
        <v>0.46800000000000003</v>
      </c>
      <c r="H27">
        <v>0.41299999999999998</v>
      </c>
      <c r="I27">
        <v>0</v>
      </c>
      <c r="J27">
        <v>0</v>
      </c>
      <c r="K27">
        <v>1.016</v>
      </c>
      <c r="L27">
        <v>1.4990000000000001</v>
      </c>
      <c r="M27">
        <v>1.9430000000000001</v>
      </c>
      <c r="N27">
        <v>1.8220000000000001</v>
      </c>
      <c r="O27">
        <v>0.27</v>
      </c>
      <c r="P27">
        <v>0</v>
      </c>
      <c r="Q27">
        <v>0</v>
      </c>
      <c r="R27">
        <v>0</v>
      </c>
      <c r="S27">
        <v>0</v>
      </c>
      <c r="V27" s="6">
        <f t="shared" si="0"/>
        <v>4.8813507519802108</v>
      </c>
      <c r="W27" s="6">
        <f t="shared" si="1"/>
        <v>5.6325245196773901</v>
      </c>
      <c r="Y27">
        <v>1.5</v>
      </c>
      <c r="Z27">
        <v>4</v>
      </c>
      <c r="AA27">
        <f t="shared" si="3"/>
        <v>7.5</v>
      </c>
      <c r="AB27" s="17">
        <f t="shared" si="4"/>
        <v>0.625</v>
      </c>
      <c r="AC27" s="14">
        <f t="shared" si="5"/>
        <v>1.2649110640673517E-5</v>
      </c>
      <c r="AD27" s="13">
        <f t="shared" si="2"/>
        <v>3.3415900469493076</v>
      </c>
      <c r="AE27" s="13">
        <f t="shared" si="6"/>
        <v>3.5547800958755302</v>
      </c>
    </row>
    <row r="28" spans="2:31" x14ac:dyDescent="0.25">
      <c r="B28">
        <v>20</v>
      </c>
      <c r="C28" t="s">
        <v>58</v>
      </c>
      <c r="D28">
        <v>1</v>
      </c>
      <c r="E28">
        <v>8.8849999999999998</v>
      </c>
      <c r="F28">
        <v>2.6459999999999999</v>
      </c>
      <c r="G28">
        <v>-0.90100000000000002</v>
      </c>
      <c r="H28">
        <v>0.6</v>
      </c>
      <c r="I28">
        <v>0</v>
      </c>
      <c r="J28">
        <v>0</v>
      </c>
      <c r="K28">
        <v>4.0129999999999999</v>
      </c>
      <c r="L28">
        <v>1.4990000000000001</v>
      </c>
      <c r="M28">
        <v>3.5470000000000002</v>
      </c>
      <c r="N28">
        <v>-2.6240000000000001</v>
      </c>
      <c r="O28">
        <v>0.63200000000000001</v>
      </c>
      <c r="P28">
        <v>0</v>
      </c>
      <c r="Q28">
        <v>0</v>
      </c>
      <c r="R28">
        <v>0</v>
      </c>
      <c r="S28">
        <v>0</v>
      </c>
      <c r="V28" s="6">
        <f t="shared" si="0"/>
        <v>5.5577775721323279</v>
      </c>
      <c r="W28" s="6">
        <f t="shared" si="1"/>
        <v>7.241565176695234</v>
      </c>
      <c r="Y28">
        <v>2</v>
      </c>
      <c r="Z28">
        <v>4</v>
      </c>
      <c r="AA28">
        <f t="shared" si="3"/>
        <v>10</v>
      </c>
      <c r="AB28" s="17">
        <f t="shared" si="4"/>
        <v>0.83333333333333337</v>
      </c>
      <c r="AC28" s="14">
        <f t="shared" si="5"/>
        <v>1.0954451150103323E-5</v>
      </c>
      <c r="AD28" s="13">
        <f t="shared" si="2"/>
        <v>3.1112710696177879</v>
      </c>
      <c r="AE28" s="13">
        <f t="shared" si="6"/>
        <v>3.3080956302611964</v>
      </c>
    </row>
    <row r="29" spans="2:31" x14ac:dyDescent="0.25">
      <c r="B29">
        <v>21</v>
      </c>
      <c r="C29" t="s">
        <v>59</v>
      </c>
      <c r="D29">
        <v>1</v>
      </c>
      <c r="E29">
        <v>9.2650000000000006</v>
      </c>
      <c r="F29">
        <v>3.43</v>
      </c>
      <c r="G29">
        <v>-1.161</v>
      </c>
      <c r="H29">
        <v>0.62</v>
      </c>
      <c r="I29">
        <v>0</v>
      </c>
      <c r="J29">
        <v>0</v>
      </c>
      <c r="K29">
        <v>4.5830000000000002</v>
      </c>
      <c r="L29">
        <v>1.4990000000000001</v>
      </c>
      <c r="M29">
        <v>5.8630000000000004</v>
      </c>
      <c r="N29">
        <v>-3.4689999999999999</v>
      </c>
      <c r="O29">
        <v>0.64500000000000002</v>
      </c>
      <c r="P29">
        <v>0</v>
      </c>
      <c r="Q29">
        <v>0</v>
      </c>
      <c r="R29">
        <v>0</v>
      </c>
      <c r="S29">
        <v>0</v>
      </c>
      <c r="V29" s="6">
        <f t="shared" si="0"/>
        <v>5.5577775721323279</v>
      </c>
      <c r="W29" s="6">
        <f t="shared" si="1"/>
        <v>7.241565176695234</v>
      </c>
      <c r="Y29">
        <v>2.5</v>
      </c>
      <c r="Z29">
        <v>4</v>
      </c>
      <c r="AA29">
        <f t="shared" si="3"/>
        <v>12.5</v>
      </c>
      <c r="AB29" s="17">
        <f t="shared" si="4"/>
        <v>1.0416666666666667</v>
      </c>
      <c r="AC29" s="14">
        <f t="shared" si="5"/>
        <v>9.7979589711327118E-6</v>
      </c>
      <c r="AD29" s="13">
        <f t="shared" si="2"/>
        <v>2.943766979175388</v>
      </c>
      <c r="AE29" s="13">
        <f t="shared" si="6"/>
        <v>3.1286036840995983</v>
      </c>
    </row>
    <row r="30" spans="2:31" x14ac:dyDescent="0.25">
      <c r="B30">
        <v>22</v>
      </c>
      <c r="C30" t="s">
        <v>60</v>
      </c>
      <c r="D30">
        <v>1</v>
      </c>
      <c r="E30">
        <v>9.2650000000000006</v>
      </c>
      <c r="F30">
        <v>3.43</v>
      </c>
      <c r="G30">
        <v>-1.161</v>
      </c>
      <c r="H30">
        <v>0.62</v>
      </c>
      <c r="I30">
        <v>0</v>
      </c>
      <c r="J30">
        <v>0</v>
      </c>
      <c r="K30">
        <v>4.5830000000000002</v>
      </c>
      <c r="L30">
        <v>1.4990000000000001</v>
      </c>
      <c r="M30">
        <v>5.8630000000000004</v>
      </c>
      <c r="N30">
        <v>-3.4689999999999999</v>
      </c>
      <c r="O30">
        <v>0.64500000000000002</v>
      </c>
      <c r="P30">
        <v>0</v>
      </c>
      <c r="Q30">
        <v>0</v>
      </c>
      <c r="R30">
        <v>0</v>
      </c>
      <c r="S30">
        <v>0</v>
      </c>
      <c r="V30" s="6">
        <f t="shared" si="0"/>
        <v>6.0509438797642616</v>
      </c>
      <c r="W30" s="6">
        <f t="shared" si="1"/>
        <v>8.3397037340755364</v>
      </c>
      <c r="Y30" s="5">
        <v>3</v>
      </c>
      <c r="Z30" s="5">
        <v>4</v>
      </c>
      <c r="AA30" s="5">
        <f t="shared" si="3"/>
        <v>15</v>
      </c>
      <c r="AB30" s="17">
        <f t="shared" si="4"/>
        <v>1.25</v>
      </c>
      <c r="AC30" s="15">
        <f t="shared" si="5"/>
        <v>8.9442719099991598E-6</v>
      </c>
      <c r="AD30" s="9">
        <f t="shared" si="2"/>
        <v>2.813730704077642</v>
      </c>
      <c r="AE30" s="9">
        <f t="shared" si="6"/>
        <v>2.9892018396369893</v>
      </c>
    </row>
    <row r="31" spans="2:31" x14ac:dyDescent="0.25">
      <c r="B31">
        <v>23</v>
      </c>
      <c r="C31" t="s">
        <v>61</v>
      </c>
      <c r="D31">
        <v>1</v>
      </c>
      <c r="E31">
        <v>9.52</v>
      </c>
      <c r="F31">
        <v>4.0659999999999998</v>
      </c>
      <c r="G31">
        <v>-1.3360000000000001</v>
      </c>
      <c r="H31">
        <v>0.63100000000000001</v>
      </c>
      <c r="I31">
        <v>0</v>
      </c>
      <c r="J31">
        <v>0</v>
      </c>
      <c r="K31">
        <v>4.9649999999999999</v>
      </c>
      <c r="L31">
        <v>1.4990000000000001</v>
      </c>
      <c r="M31">
        <v>7.7759999999999998</v>
      </c>
      <c r="N31">
        <v>-4.0359999999999996</v>
      </c>
      <c r="O31">
        <v>0.65100000000000002</v>
      </c>
      <c r="P31">
        <v>0</v>
      </c>
      <c r="Q31">
        <v>0</v>
      </c>
      <c r="R31">
        <v>0</v>
      </c>
      <c r="S31">
        <v>0</v>
      </c>
      <c r="V31" s="6">
        <f t="shared" si="0"/>
        <v>6.3222307691578514</v>
      </c>
      <c r="W31" s="6">
        <f t="shared" si="1"/>
        <v>8.9256164998482053</v>
      </c>
      <c r="Y31">
        <v>3.5</v>
      </c>
      <c r="Z31">
        <v>4</v>
      </c>
      <c r="AA31">
        <f t="shared" si="3"/>
        <v>17.5</v>
      </c>
      <c r="AB31" s="17">
        <f t="shared" si="4"/>
        <v>1.4583333333333333</v>
      </c>
      <c r="AC31" s="14">
        <f t="shared" si="5"/>
        <v>8.2807867121082513E-6</v>
      </c>
      <c r="AD31" s="13">
        <f t="shared" si="2"/>
        <v>2.7083581662178537</v>
      </c>
      <c r="AE31" s="13">
        <f t="shared" si="6"/>
        <v>2.8761964337291261</v>
      </c>
    </row>
    <row r="32" spans="2:31" x14ac:dyDescent="0.25">
      <c r="B32">
        <v>24</v>
      </c>
      <c r="C32" t="s">
        <v>62</v>
      </c>
      <c r="D32">
        <v>1</v>
      </c>
      <c r="E32">
        <v>9.6549999999999994</v>
      </c>
      <c r="F32">
        <v>4.4390000000000001</v>
      </c>
      <c r="G32">
        <v>-1.4279999999999999</v>
      </c>
      <c r="H32">
        <v>0.63600000000000001</v>
      </c>
      <c r="I32">
        <v>0</v>
      </c>
      <c r="J32">
        <v>0</v>
      </c>
      <c r="K32">
        <v>5.1669999999999998</v>
      </c>
      <c r="L32">
        <v>1.4990000000000001</v>
      </c>
      <c r="M32">
        <v>8.907</v>
      </c>
      <c r="N32">
        <v>-4.3360000000000003</v>
      </c>
      <c r="O32">
        <v>0.65400000000000003</v>
      </c>
      <c r="P32">
        <v>0</v>
      </c>
      <c r="Q32">
        <v>0</v>
      </c>
      <c r="R32">
        <v>0</v>
      </c>
      <c r="S32">
        <v>0</v>
      </c>
      <c r="V32" s="6">
        <f t="shared" si="0"/>
        <v>6.8502159969533531</v>
      </c>
      <c r="W32" s="6">
        <f t="shared" si="1"/>
        <v>10.036453071200528</v>
      </c>
      <c r="Y32">
        <v>4</v>
      </c>
      <c r="Z32">
        <v>4</v>
      </c>
      <c r="AA32">
        <f t="shared" si="3"/>
        <v>20</v>
      </c>
      <c r="AB32" s="17">
        <f t="shared" si="4"/>
        <v>1.6666666666666667</v>
      </c>
      <c r="AC32" s="14">
        <f t="shared" si="5"/>
        <v>7.7459666924148351E-6</v>
      </c>
      <c r="AD32" s="13">
        <f t="shared" si="2"/>
        <v>2.6203371537357194</v>
      </c>
      <c r="AE32" s="13">
        <f t="shared" si="6"/>
        <v>2.7817657568031176</v>
      </c>
    </row>
    <row r="33" spans="2:31" x14ac:dyDescent="0.25">
      <c r="B33">
        <v>25</v>
      </c>
      <c r="C33" t="s">
        <v>63</v>
      </c>
      <c r="D33">
        <v>1</v>
      </c>
      <c r="E33">
        <v>9.91</v>
      </c>
      <c r="F33">
        <v>5.2119999999999997</v>
      </c>
      <c r="G33">
        <v>-1.603</v>
      </c>
      <c r="H33">
        <v>0.64400000000000002</v>
      </c>
      <c r="I33">
        <v>0</v>
      </c>
      <c r="J33">
        <v>0</v>
      </c>
      <c r="K33">
        <v>5.5490000000000004</v>
      </c>
      <c r="L33">
        <v>1.4990000000000001</v>
      </c>
      <c r="M33">
        <v>11.262</v>
      </c>
      <c r="N33">
        <v>-4.9029999999999996</v>
      </c>
      <c r="O33">
        <v>0.65800000000000003</v>
      </c>
      <c r="P33">
        <v>0</v>
      </c>
      <c r="Q33">
        <v>0</v>
      </c>
      <c r="R33">
        <v>0</v>
      </c>
      <c r="S33">
        <v>0</v>
      </c>
      <c r="V33" s="6">
        <f t="shared" si="0"/>
        <v>9.9668687283570012</v>
      </c>
      <c r="W33" s="6">
        <f t="shared" si="1"/>
        <v>16.201467456460399</v>
      </c>
      <c r="Y33">
        <v>4.5</v>
      </c>
      <c r="Z33">
        <v>4</v>
      </c>
      <c r="AA33">
        <f t="shared" si="3"/>
        <v>22.5</v>
      </c>
      <c r="AB33" s="17">
        <f t="shared" si="4"/>
        <v>1.875</v>
      </c>
      <c r="AC33" s="14">
        <f t="shared" si="5"/>
        <v>7.3029674334022154E-6</v>
      </c>
      <c r="AD33" s="13">
        <f t="shared" si="2"/>
        <v>2.5451240537729678</v>
      </c>
      <c r="AE33" s="13">
        <f t="shared" si="6"/>
        <v>2.7010487714902172</v>
      </c>
    </row>
    <row r="34" spans="2:31" x14ac:dyDescent="0.25">
      <c r="B34">
        <v>26</v>
      </c>
      <c r="C34" t="s">
        <v>64</v>
      </c>
      <c r="D34">
        <v>1</v>
      </c>
      <c r="E34">
        <v>11.31</v>
      </c>
      <c r="F34">
        <v>11.041</v>
      </c>
      <c r="G34">
        <v>-2.5609999999999999</v>
      </c>
      <c r="H34">
        <v>0.67400000000000004</v>
      </c>
      <c r="I34">
        <v>0</v>
      </c>
      <c r="J34">
        <v>0</v>
      </c>
      <c r="K34">
        <v>7.6470000000000002</v>
      </c>
      <c r="L34">
        <v>1.4990000000000001</v>
      </c>
      <c r="M34">
        <v>29.347000000000001</v>
      </c>
      <c r="N34">
        <v>-8.0150000000000006</v>
      </c>
      <c r="O34">
        <v>0.67</v>
      </c>
      <c r="P34">
        <v>0</v>
      </c>
      <c r="Q34">
        <v>0</v>
      </c>
      <c r="R34">
        <v>0</v>
      </c>
      <c r="S34">
        <v>0</v>
      </c>
      <c r="V34" s="6">
        <f t="shared" si="0"/>
        <v>10.820675945089524</v>
      </c>
      <c r="W34" s="6">
        <f t="shared" si="1"/>
        <v>16.906040603406321</v>
      </c>
      <c r="Y34">
        <v>5</v>
      </c>
      <c r="Z34">
        <v>4</v>
      </c>
      <c r="AA34">
        <f t="shared" si="3"/>
        <v>25</v>
      </c>
      <c r="AB34" s="17">
        <f t="shared" si="4"/>
        <v>2.0833333333333335</v>
      </c>
      <c r="AC34" s="14">
        <f t="shared" si="5"/>
        <v>6.9282032302755094E-6</v>
      </c>
      <c r="AD34" s="13">
        <f t="shared" si="2"/>
        <v>2.4797153552276159</v>
      </c>
      <c r="AE34" s="13">
        <f t="shared" si="6"/>
        <v>2.630831622708917</v>
      </c>
    </row>
    <row r="35" spans="2:31" x14ac:dyDescent="0.25">
      <c r="B35">
        <v>27</v>
      </c>
      <c r="C35" t="s">
        <v>65</v>
      </c>
      <c r="D35">
        <v>1</v>
      </c>
      <c r="E35">
        <v>11.565</v>
      </c>
      <c r="F35">
        <v>13.015000000000001</v>
      </c>
      <c r="G35">
        <v>-5.3129999999999997</v>
      </c>
      <c r="H35">
        <v>0.67700000000000005</v>
      </c>
      <c r="I35">
        <v>0</v>
      </c>
      <c r="J35">
        <v>0</v>
      </c>
      <c r="K35">
        <v>8.23</v>
      </c>
      <c r="L35">
        <v>3.0920000000000001</v>
      </c>
      <c r="M35">
        <v>31.954999999999998</v>
      </c>
      <c r="N35">
        <v>-2.0369999999999999</v>
      </c>
      <c r="O35">
        <v>0.67100000000000004</v>
      </c>
      <c r="P35">
        <v>0</v>
      </c>
      <c r="Q35">
        <v>0</v>
      </c>
      <c r="R35">
        <v>0</v>
      </c>
      <c r="S35">
        <v>0</v>
      </c>
      <c r="V35" s="6">
        <f t="shared" si="0"/>
        <v>11.417493172224708</v>
      </c>
      <c r="W35" s="6">
        <f t="shared" si="1"/>
        <v>17.051697606111034</v>
      </c>
      <c r="Y35">
        <v>5.5</v>
      </c>
      <c r="Z35">
        <v>4</v>
      </c>
      <c r="AA35">
        <f t="shared" si="3"/>
        <v>27.5</v>
      </c>
      <c r="AB35" s="17">
        <f t="shared" si="4"/>
        <v>2.2916666666666665</v>
      </c>
      <c r="AC35" s="14">
        <f t="shared" si="5"/>
        <v>6.605782590758164E-6</v>
      </c>
      <c r="AD35" s="13">
        <f t="shared" si="2"/>
        <v>2.4220291786217008</v>
      </c>
      <c r="AE35" s="13">
        <f t="shared" si="6"/>
        <v>2.5688862972438864</v>
      </c>
    </row>
    <row r="36" spans="2:31" x14ac:dyDescent="0.25">
      <c r="B36">
        <v>28</v>
      </c>
      <c r="C36" t="s">
        <v>66</v>
      </c>
      <c r="D36">
        <v>1</v>
      </c>
      <c r="E36">
        <v>11.7</v>
      </c>
      <c r="F36">
        <v>14.491</v>
      </c>
      <c r="G36">
        <v>-5.6159999999999997</v>
      </c>
      <c r="H36">
        <v>0.67900000000000005</v>
      </c>
      <c r="I36">
        <v>0</v>
      </c>
      <c r="J36">
        <v>0</v>
      </c>
      <c r="K36">
        <v>8.6470000000000002</v>
      </c>
      <c r="L36">
        <v>3.0920000000000001</v>
      </c>
      <c r="M36">
        <v>32.508000000000003</v>
      </c>
      <c r="N36">
        <v>-2.0590000000000002</v>
      </c>
      <c r="O36">
        <v>0.67200000000000004</v>
      </c>
      <c r="P36">
        <v>0</v>
      </c>
      <c r="Q36">
        <v>0</v>
      </c>
      <c r="R36">
        <v>0</v>
      </c>
      <c r="S36">
        <v>0</v>
      </c>
      <c r="V36" s="6">
        <f t="shared" si="0"/>
        <v>12.905942098407788</v>
      </c>
      <c r="W36" s="6">
        <f t="shared" si="1"/>
        <v>16.810540473061042</v>
      </c>
    </row>
    <row r="37" spans="2:31" x14ac:dyDescent="0.25">
      <c r="B37">
        <v>29</v>
      </c>
      <c r="C37" t="s">
        <v>67</v>
      </c>
      <c r="D37">
        <v>1</v>
      </c>
      <c r="E37">
        <v>11.955</v>
      </c>
      <c r="F37">
        <v>18.516999999999999</v>
      </c>
      <c r="G37">
        <v>-10.492000000000001</v>
      </c>
      <c r="H37">
        <v>0.68100000000000005</v>
      </c>
      <c r="I37">
        <v>0</v>
      </c>
      <c r="J37">
        <v>0</v>
      </c>
      <c r="K37">
        <v>9.7070000000000007</v>
      </c>
      <c r="L37">
        <v>5.2629999999999999</v>
      </c>
      <c r="M37">
        <v>31.594999999999999</v>
      </c>
      <c r="N37">
        <v>5.5650000000000004</v>
      </c>
      <c r="O37">
        <v>0.67300000000000004</v>
      </c>
      <c r="P37">
        <v>0</v>
      </c>
      <c r="Q37">
        <v>0</v>
      </c>
      <c r="R37">
        <v>0</v>
      </c>
      <c r="S37">
        <v>0</v>
      </c>
      <c r="V37" s="6">
        <f t="shared" si="0"/>
        <v>15.46659787181194</v>
      </c>
      <c r="W37" s="6">
        <f t="shared" si="1"/>
        <v>15.775185493423102</v>
      </c>
    </row>
    <row r="38" spans="2:31" x14ac:dyDescent="0.25">
      <c r="B38">
        <v>30</v>
      </c>
      <c r="C38" t="s">
        <v>68</v>
      </c>
      <c r="D38">
        <v>1</v>
      </c>
      <c r="E38">
        <v>12.305</v>
      </c>
      <c r="F38">
        <v>26.596</v>
      </c>
      <c r="G38">
        <v>-12.590999999999999</v>
      </c>
      <c r="H38">
        <v>0.68400000000000005</v>
      </c>
      <c r="I38">
        <v>0</v>
      </c>
      <c r="J38">
        <v>0</v>
      </c>
      <c r="K38">
        <v>11.548999999999999</v>
      </c>
      <c r="L38">
        <v>5.2629999999999999</v>
      </c>
      <c r="M38">
        <v>27.823</v>
      </c>
      <c r="N38">
        <v>5.2110000000000003</v>
      </c>
      <c r="O38">
        <v>0.67500000000000004</v>
      </c>
      <c r="P38">
        <v>0</v>
      </c>
      <c r="Q38">
        <v>0</v>
      </c>
      <c r="R38">
        <v>0</v>
      </c>
      <c r="S38">
        <v>0</v>
      </c>
      <c r="V38" s="6">
        <f t="shared" si="0"/>
        <v>17.256479840480278</v>
      </c>
      <c r="W38" s="6">
        <f t="shared" si="1"/>
        <v>12.955624518449282</v>
      </c>
    </row>
    <row r="39" spans="2:31" x14ac:dyDescent="0.25">
      <c r="B39">
        <v>31</v>
      </c>
      <c r="C39" t="s">
        <v>69</v>
      </c>
      <c r="D39">
        <v>1</v>
      </c>
      <c r="E39">
        <v>13.263</v>
      </c>
      <c r="F39">
        <v>33.122999999999998</v>
      </c>
      <c r="G39">
        <v>7.2409999999999997</v>
      </c>
      <c r="H39">
        <v>0.68799999999999994</v>
      </c>
      <c r="I39">
        <v>0</v>
      </c>
      <c r="J39">
        <v>0</v>
      </c>
      <c r="K39">
        <v>12.349</v>
      </c>
      <c r="L39">
        <v>-3.68</v>
      </c>
      <c r="M39">
        <v>18.765999999999998</v>
      </c>
      <c r="N39">
        <v>4.2409999999999997</v>
      </c>
      <c r="O39">
        <v>0.68200000000000005</v>
      </c>
      <c r="P39">
        <v>0</v>
      </c>
      <c r="Q39">
        <v>0</v>
      </c>
      <c r="R39">
        <v>0</v>
      </c>
      <c r="S39">
        <v>0</v>
      </c>
      <c r="V39" s="6">
        <f t="shared" si="0"/>
        <v>17.256479840480278</v>
      </c>
      <c r="W39" s="6">
        <f t="shared" si="1"/>
        <v>12.955624518449282</v>
      </c>
    </row>
    <row r="40" spans="2:31" x14ac:dyDescent="0.25">
      <c r="B40">
        <v>32</v>
      </c>
      <c r="C40" t="s">
        <v>70</v>
      </c>
      <c r="D40">
        <v>1</v>
      </c>
      <c r="E40">
        <v>13.263</v>
      </c>
      <c r="F40">
        <v>33.122999999999998</v>
      </c>
      <c r="G40">
        <v>7.2409999999999997</v>
      </c>
      <c r="H40">
        <v>0.68799999999999994</v>
      </c>
      <c r="I40">
        <v>0</v>
      </c>
      <c r="J40">
        <v>0</v>
      </c>
      <c r="K40">
        <v>12.349</v>
      </c>
      <c r="L40">
        <v>-3.68</v>
      </c>
      <c r="M40">
        <v>18.765999999999998</v>
      </c>
      <c r="N40">
        <v>4.2409999999999997</v>
      </c>
      <c r="O40">
        <v>0.68200000000000005</v>
      </c>
      <c r="P40">
        <v>0</v>
      </c>
      <c r="Q40">
        <v>0</v>
      </c>
      <c r="R40">
        <v>0</v>
      </c>
      <c r="S40">
        <v>0</v>
      </c>
      <c r="V40" s="6">
        <f t="shared" si="0"/>
        <v>16.312340299099176</v>
      </c>
      <c r="W40" s="6">
        <f t="shared" si="1"/>
        <v>12.224602041468097</v>
      </c>
    </row>
    <row r="41" spans="2:31" x14ac:dyDescent="0.25">
      <c r="B41">
        <v>33</v>
      </c>
      <c r="C41" t="s">
        <v>71</v>
      </c>
      <c r="D41">
        <v>1</v>
      </c>
      <c r="E41">
        <v>13.513</v>
      </c>
      <c r="F41">
        <v>29.603999999999999</v>
      </c>
      <c r="G41">
        <v>6.8380000000000001</v>
      </c>
      <c r="H41">
        <v>0.69</v>
      </c>
      <c r="I41">
        <v>0</v>
      </c>
      <c r="J41">
        <v>0</v>
      </c>
      <c r="K41">
        <v>11.429</v>
      </c>
      <c r="L41">
        <v>-3.68</v>
      </c>
      <c r="M41">
        <v>16.707999999999998</v>
      </c>
      <c r="N41">
        <v>3.988</v>
      </c>
      <c r="O41">
        <v>0.68400000000000005</v>
      </c>
      <c r="P41">
        <v>0</v>
      </c>
      <c r="Q41">
        <v>0</v>
      </c>
      <c r="R41">
        <v>0</v>
      </c>
      <c r="S41">
        <v>0</v>
      </c>
      <c r="V41" s="6">
        <f t="shared" si="0"/>
        <v>15.350482364863913</v>
      </c>
      <c r="W41" s="6">
        <f t="shared" si="1"/>
        <v>11.482097715721968</v>
      </c>
    </row>
    <row r="42" spans="2:31" x14ac:dyDescent="0.25">
      <c r="B42">
        <v>34</v>
      </c>
      <c r="C42" t="s">
        <v>72</v>
      </c>
      <c r="D42">
        <v>1</v>
      </c>
      <c r="E42">
        <v>13.768000000000001</v>
      </c>
      <c r="F42">
        <v>26.222000000000001</v>
      </c>
      <c r="G42">
        <v>6.4260000000000002</v>
      </c>
      <c r="H42">
        <v>0.69099999999999995</v>
      </c>
      <c r="I42">
        <v>0</v>
      </c>
      <c r="J42">
        <v>0</v>
      </c>
      <c r="K42">
        <v>10.491</v>
      </c>
      <c r="L42">
        <v>-3.68</v>
      </c>
      <c r="M42">
        <v>14.74</v>
      </c>
      <c r="N42">
        <v>3.73</v>
      </c>
      <c r="O42">
        <v>0.68700000000000006</v>
      </c>
      <c r="P42">
        <v>0</v>
      </c>
      <c r="Q42">
        <v>0</v>
      </c>
      <c r="R42">
        <v>0</v>
      </c>
      <c r="S42">
        <v>0</v>
      </c>
      <c r="V42" s="6">
        <f t="shared" si="0"/>
        <v>14.841717235735876</v>
      </c>
      <c r="W42" s="6">
        <f t="shared" si="1"/>
        <v>11.090206627218379</v>
      </c>
    </row>
    <row r="43" spans="2:31" x14ac:dyDescent="0.25">
      <c r="B43">
        <v>35</v>
      </c>
      <c r="C43" t="s">
        <v>73</v>
      </c>
      <c r="D43">
        <v>1</v>
      </c>
      <c r="E43">
        <v>13.903</v>
      </c>
      <c r="F43">
        <v>24.515999999999998</v>
      </c>
      <c r="G43">
        <v>6.2080000000000002</v>
      </c>
      <c r="H43">
        <v>0.69199999999999995</v>
      </c>
      <c r="I43">
        <v>0</v>
      </c>
      <c r="J43">
        <v>0</v>
      </c>
      <c r="K43">
        <v>9.9939999999999998</v>
      </c>
      <c r="L43">
        <v>-3.68</v>
      </c>
      <c r="M43">
        <v>13.750999999999999</v>
      </c>
      <c r="N43">
        <v>3.5939999999999999</v>
      </c>
      <c r="O43">
        <v>0.68799999999999994</v>
      </c>
      <c r="P43">
        <v>0</v>
      </c>
      <c r="Q43">
        <v>0</v>
      </c>
      <c r="R43">
        <v>0</v>
      </c>
      <c r="S43">
        <v>0</v>
      </c>
      <c r="V43" s="6">
        <f t="shared" si="0"/>
        <v>13.882021499663585</v>
      </c>
      <c r="W43" s="6">
        <f t="shared" si="1"/>
        <v>10.353171232498278</v>
      </c>
    </row>
    <row r="44" spans="2:31" x14ac:dyDescent="0.25">
      <c r="B44">
        <v>36</v>
      </c>
      <c r="C44" t="s">
        <v>74</v>
      </c>
      <c r="D44">
        <v>1</v>
      </c>
      <c r="E44">
        <v>14.157999999999999</v>
      </c>
      <c r="F44">
        <v>21.454000000000001</v>
      </c>
      <c r="G44">
        <v>5.7969999999999997</v>
      </c>
      <c r="H44">
        <v>0.69399999999999995</v>
      </c>
      <c r="I44">
        <v>0</v>
      </c>
      <c r="J44">
        <v>0</v>
      </c>
      <c r="K44">
        <v>9.0559999999999992</v>
      </c>
      <c r="L44">
        <v>-3.68</v>
      </c>
      <c r="M44">
        <v>11.984</v>
      </c>
      <c r="N44">
        <v>3.3359999999999999</v>
      </c>
      <c r="O44">
        <v>0.69099999999999995</v>
      </c>
      <c r="P44">
        <v>0</v>
      </c>
      <c r="Q44">
        <v>0</v>
      </c>
      <c r="R44">
        <v>0</v>
      </c>
      <c r="S44">
        <v>0</v>
      </c>
      <c r="V44" s="6">
        <f t="shared" si="0"/>
        <v>12.943539932524423</v>
      </c>
      <c r="W44" s="6">
        <f t="shared" si="1"/>
        <v>9.6354316159573923</v>
      </c>
    </row>
    <row r="45" spans="2:31" x14ac:dyDescent="0.25">
      <c r="B45">
        <v>37</v>
      </c>
      <c r="C45" t="s">
        <v>75</v>
      </c>
      <c r="D45">
        <v>1</v>
      </c>
      <c r="E45">
        <v>14.407999999999999</v>
      </c>
      <c r="F45">
        <v>18.657</v>
      </c>
      <c r="G45">
        <v>5.3940000000000001</v>
      </c>
      <c r="H45">
        <v>0.69599999999999995</v>
      </c>
      <c r="I45">
        <v>0</v>
      </c>
      <c r="J45">
        <v>0</v>
      </c>
      <c r="K45">
        <v>8.1359999999999992</v>
      </c>
      <c r="L45">
        <v>-3.68</v>
      </c>
      <c r="M45">
        <v>10.38</v>
      </c>
      <c r="N45">
        <v>3.0830000000000002</v>
      </c>
      <c r="O45">
        <v>0.69499999999999995</v>
      </c>
      <c r="P45">
        <v>0</v>
      </c>
      <c r="Q45">
        <v>0</v>
      </c>
      <c r="R45">
        <v>0</v>
      </c>
      <c r="S45">
        <v>0</v>
      </c>
      <c r="V45" s="6">
        <f t="shared" si="0"/>
        <v>12.568569458157329</v>
      </c>
      <c r="W45" s="6">
        <f t="shared" si="1"/>
        <v>9.3494582397282127</v>
      </c>
    </row>
    <row r="46" spans="2:31" x14ac:dyDescent="0.25">
      <c r="B46">
        <v>38</v>
      </c>
      <c r="C46" t="s">
        <v>76</v>
      </c>
      <c r="D46">
        <v>1</v>
      </c>
      <c r="E46">
        <v>14.507999999999999</v>
      </c>
      <c r="F46">
        <v>17.594000000000001</v>
      </c>
      <c r="G46">
        <v>5.2329999999999997</v>
      </c>
      <c r="H46">
        <v>0.69699999999999995</v>
      </c>
      <c r="I46">
        <v>0</v>
      </c>
      <c r="J46">
        <v>0</v>
      </c>
      <c r="K46">
        <v>7.7679999999999998</v>
      </c>
      <c r="L46">
        <v>-3.68</v>
      </c>
      <c r="M46">
        <v>9.7729999999999997</v>
      </c>
      <c r="N46">
        <v>2.9820000000000002</v>
      </c>
      <c r="O46">
        <v>0.69599999999999995</v>
      </c>
      <c r="P46">
        <v>0</v>
      </c>
      <c r="Q46">
        <v>0</v>
      </c>
      <c r="R46">
        <v>0</v>
      </c>
      <c r="S46">
        <v>0</v>
      </c>
      <c r="V46" s="6">
        <f t="shared" si="0"/>
        <v>11.614598391993043</v>
      </c>
      <c r="W46" s="6">
        <f t="shared" si="1"/>
        <v>8.6254538284876929</v>
      </c>
    </row>
    <row r="47" spans="2:31" x14ac:dyDescent="0.25">
      <c r="B47">
        <v>39</v>
      </c>
      <c r="C47" t="s">
        <v>77</v>
      </c>
      <c r="D47">
        <v>1</v>
      </c>
      <c r="E47">
        <v>14.763</v>
      </c>
      <c r="F47">
        <v>15.03</v>
      </c>
      <c r="G47">
        <v>4.8209999999999997</v>
      </c>
      <c r="H47">
        <v>0.69899999999999995</v>
      </c>
      <c r="I47">
        <v>0</v>
      </c>
      <c r="J47">
        <v>0</v>
      </c>
      <c r="K47">
        <v>6.83</v>
      </c>
      <c r="L47">
        <v>-3.68</v>
      </c>
      <c r="M47">
        <v>8.3179999999999996</v>
      </c>
      <c r="N47">
        <v>2.7240000000000002</v>
      </c>
      <c r="O47">
        <v>0.70099999999999996</v>
      </c>
      <c r="P47">
        <v>0</v>
      </c>
      <c r="Q47">
        <v>0</v>
      </c>
      <c r="R47">
        <v>0</v>
      </c>
      <c r="S47">
        <v>0</v>
      </c>
      <c r="V47" s="6">
        <f t="shared" si="0"/>
        <v>11.11109183778842</v>
      </c>
      <c r="W47" s="6">
        <f t="shared" si="1"/>
        <v>8.2458689693575415</v>
      </c>
    </row>
    <row r="48" spans="2:31" x14ac:dyDescent="0.25">
      <c r="B48">
        <v>40</v>
      </c>
      <c r="C48" t="s">
        <v>78</v>
      </c>
      <c r="D48">
        <v>1</v>
      </c>
      <c r="E48">
        <v>14.898</v>
      </c>
      <c r="F48">
        <v>13.757999999999999</v>
      </c>
      <c r="G48">
        <v>4.6029999999999998</v>
      </c>
      <c r="H48">
        <v>0.70099999999999996</v>
      </c>
      <c r="I48">
        <v>0</v>
      </c>
      <c r="J48">
        <v>0</v>
      </c>
      <c r="K48">
        <v>6.3330000000000002</v>
      </c>
      <c r="L48">
        <v>-3.68</v>
      </c>
      <c r="M48">
        <v>7.6020000000000003</v>
      </c>
      <c r="N48">
        <v>2.5870000000000002</v>
      </c>
      <c r="O48">
        <v>0.70399999999999996</v>
      </c>
      <c r="P48">
        <v>0</v>
      </c>
      <c r="Q48">
        <v>0</v>
      </c>
      <c r="R48">
        <v>0</v>
      </c>
      <c r="S48">
        <v>0</v>
      </c>
      <c r="V48" s="6">
        <f t="shared" si="0"/>
        <v>10.162890892538419</v>
      </c>
      <c r="W48" s="6">
        <f t="shared" si="1"/>
        <v>7.5351335810770248</v>
      </c>
    </row>
    <row r="49" spans="2:23" x14ac:dyDescent="0.25">
      <c r="B49">
        <v>41</v>
      </c>
      <c r="C49" t="s">
        <v>79</v>
      </c>
      <c r="D49">
        <v>1</v>
      </c>
      <c r="E49">
        <v>15.153</v>
      </c>
      <c r="F49">
        <v>11.515000000000001</v>
      </c>
      <c r="G49">
        <v>4.1920000000000002</v>
      </c>
      <c r="H49">
        <v>0.70399999999999996</v>
      </c>
      <c r="I49">
        <v>0</v>
      </c>
      <c r="J49">
        <v>0</v>
      </c>
      <c r="K49">
        <v>5.3949999999999996</v>
      </c>
      <c r="L49">
        <v>-3.68</v>
      </c>
      <c r="M49">
        <v>6.3479999999999999</v>
      </c>
      <c r="N49">
        <v>2.3290000000000002</v>
      </c>
      <c r="O49">
        <v>0.70899999999999996</v>
      </c>
      <c r="P49">
        <v>0</v>
      </c>
      <c r="Q49">
        <v>0</v>
      </c>
      <c r="R49">
        <v>0</v>
      </c>
      <c r="S49">
        <v>0</v>
      </c>
      <c r="V49" s="6">
        <f t="shared" si="0"/>
        <v>8.3204462035790794</v>
      </c>
      <c r="W49" s="6">
        <f t="shared" si="1"/>
        <v>6.1814180896875452</v>
      </c>
    </row>
    <row r="50" spans="2:23" x14ac:dyDescent="0.25">
      <c r="B50">
        <v>42</v>
      </c>
      <c r="C50" t="s">
        <v>80</v>
      </c>
      <c r="D50">
        <v>1</v>
      </c>
      <c r="E50">
        <v>15.653</v>
      </c>
      <c r="F50">
        <v>7.726</v>
      </c>
      <c r="G50">
        <v>3.3860000000000001</v>
      </c>
      <c r="H50">
        <v>0.71199999999999997</v>
      </c>
      <c r="I50">
        <v>0</v>
      </c>
      <c r="J50">
        <v>0</v>
      </c>
      <c r="K50">
        <v>3.5550000000000002</v>
      </c>
      <c r="L50">
        <v>-3.68</v>
      </c>
      <c r="M50">
        <v>4.2720000000000002</v>
      </c>
      <c r="N50">
        <v>1.823</v>
      </c>
      <c r="O50">
        <v>0.72499999999999998</v>
      </c>
      <c r="P50">
        <v>0</v>
      </c>
      <c r="Q50">
        <v>0</v>
      </c>
      <c r="R50">
        <v>0</v>
      </c>
      <c r="S50">
        <v>0</v>
      </c>
      <c r="V50" s="6">
        <f t="shared" si="0"/>
        <v>2.813730704077642</v>
      </c>
      <c r="W50" s="6">
        <f t="shared" si="1"/>
        <v>2.9892018396369893</v>
      </c>
    </row>
    <row r="51" spans="2:23" x14ac:dyDescent="0.25">
      <c r="B51">
        <v>43</v>
      </c>
      <c r="C51" t="s">
        <v>81</v>
      </c>
      <c r="D51">
        <v>1</v>
      </c>
      <c r="E51">
        <v>17.353000000000002</v>
      </c>
      <c r="F51">
        <v>0.877</v>
      </c>
      <c r="G51">
        <v>0.64400000000000002</v>
      </c>
      <c r="H51">
        <v>0.82599999999999996</v>
      </c>
      <c r="I51">
        <v>0</v>
      </c>
      <c r="J51">
        <v>0</v>
      </c>
      <c r="K51">
        <v>-2.7010000000000001</v>
      </c>
      <c r="L51">
        <v>-3.68</v>
      </c>
      <c r="M51">
        <v>0.999</v>
      </c>
      <c r="N51">
        <v>0.10299999999999999</v>
      </c>
      <c r="O51">
        <v>0.879</v>
      </c>
      <c r="P51">
        <v>0</v>
      </c>
      <c r="Q51">
        <v>0</v>
      </c>
      <c r="R51">
        <v>0</v>
      </c>
      <c r="S51">
        <v>0</v>
      </c>
      <c r="V51" s="6">
        <f t="shared" si="0"/>
        <v>2.813730704077642</v>
      </c>
      <c r="W51" s="6">
        <f t="shared" si="1"/>
        <v>2.9892018396369893</v>
      </c>
    </row>
    <row r="52" spans="2:23" s="5" customFormat="1" x14ac:dyDescent="0.25">
      <c r="B52" s="5">
        <v>44</v>
      </c>
      <c r="C52" s="5" t="s">
        <v>82</v>
      </c>
      <c r="D52" s="5">
        <v>1</v>
      </c>
      <c r="E52" s="5">
        <v>17.353000000000002</v>
      </c>
      <c r="F52" s="5">
        <v>0.877</v>
      </c>
      <c r="G52" s="5">
        <v>0.64400000000000002</v>
      </c>
      <c r="H52" s="5">
        <v>0.82599999999999996</v>
      </c>
      <c r="I52" s="5">
        <v>0</v>
      </c>
      <c r="J52" s="5">
        <v>0</v>
      </c>
      <c r="K52" s="5">
        <v>-2.7010000000000001</v>
      </c>
      <c r="L52" s="5">
        <v>-3.68</v>
      </c>
      <c r="M52" s="5">
        <v>0.999</v>
      </c>
      <c r="N52" s="5">
        <v>0.10299999999999999</v>
      </c>
      <c r="O52" s="5">
        <v>0.879</v>
      </c>
      <c r="P52" s="5">
        <v>0</v>
      </c>
      <c r="Q52" s="5">
        <v>0</v>
      </c>
      <c r="R52" s="5">
        <v>0</v>
      </c>
      <c r="S52" s="5">
        <v>0</v>
      </c>
      <c r="V52" s="7">
        <f t="shared" si="0"/>
        <v>2.7933425533291252</v>
      </c>
      <c r="W52" s="7">
        <f t="shared" si="1"/>
        <v>2.9862081465077348</v>
      </c>
    </row>
    <row r="53" spans="2:23" s="10" customFormat="1" x14ac:dyDescent="0.25">
      <c r="B53" s="10">
        <v>45</v>
      </c>
      <c r="C53" s="10" t="s">
        <v>83</v>
      </c>
      <c r="D53" s="10">
        <v>1</v>
      </c>
      <c r="E53" s="10">
        <v>17.363</v>
      </c>
      <c r="F53" s="10">
        <v>0.86399999999999999</v>
      </c>
      <c r="G53" s="10">
        <v>0.627</v>
      </c>
      <c r="H53" s="10">
        <v>0.82699999999999996</v>
      </c>
      <c r="I53" s="10">
        <v>0</v>
      </c>
      <c r="J53" s="10">
        <v>0</v>
      </c>
      <c r="K53" s="10">
        <v>-2.7370000000000001</v>
      </c>
      <c r="L53" s="10">
        <v>-3.68</v>
      </c>
      <c r="M53" s="10">
        <v>0.997</v>
      </c>
      <c r="N53" s="10">
        <v>9.2999999999999999E-2</v>
      </c>
      <c r="O53" s="10">
        <v>0.88</v>
      </c>
      <c r="P53" s="10">
        <v>0</v>
      </c>
      <c r="Q53" s="10">
        <v>0</v>
      </c>
      <c r="R53" s="10">
        <v>0</v>
      </c>
      <c r="S53" s="10">
        <v>0</v>
      </c>
      <c r="V53" s="11">
        <f t="shared" si="0"/>
        <v>2.4405854837332481</v>
      </c>
      <c r="W53" s="11">
        <f t="shared" si="1"/>
        <v>3.0115596817494996</v>
      </c>
    </row>
    <row r="54" spans="2:23" x14ac:dyDescent="0.25">
      <c r="B54">
        <v>46</v>
      </c>
      <c r="C54" t="s">
        <v>84</v>
      </c>
      <c r="D54">
        <v>1</v>
      </c>
      <c r="E54">
        <v>17.613</v>
      </c>
      <c r="F54">
        <v>0.65100000000000002</v>
      </c>
      <c r="G54">
        <v>0.224</v>
      </c>
      <c r="H54">
        <v>0.88200000000000001</v>
      </c>
      <c r="I54">
        <v>0</v>
      </c>
      <c r="J54">
        <v>0</v>
      </c>
      <c r="K54">
        <v>-3.657</v>
      </c>
      <c r="L54">
        <v>-3.68</v>
      </c>
      <c r="M54">
        <v>1.014</v>
      </c>
      <c r="N54">
        <v>-0.16</v>
      </c>
      <c r="O54">
        <v>0.92</v>
      </c>
      <c r="P54">
        <v>0</v>
      </c>
      <c r="Q54">
        <v>0</v>
      </c>
      <c r="R54">
        <v>0</v>
      </c>
      <c r="S54">
        <v>0</v>
      </c>
      <c r="V54" s="6">
        <f>1000*($X$5*F55+($X$6*J55)^2)^0.5</f>
        <v>0</v>
      </c>
      <c r="W54" s="6">
        <f>1000*($X$5*M55+($X$6*R55)^2)^0.5</f>
        <v>0</v>
      </c>
    </row>
    <row r="58" spans="2:23" x14ac:dyDescent="0.25">
      <c r="B58" t="s">
        <v>85</v>
      </c>
      <c r="M58" t="s">
        <v>197</v>
      </c>
      <c r="N58" t="s">
        <v>198</v>
      </c>
      <c r="O58" t="s">
        <v>86</v>
      </c>
      <c r="P58" t="s">
        <v>87</v>
      </c>
      <c r="Q58" s="1">
        <v>36897</v>
      </c>
      <c r="R58" t="s">
        <v>88</v>
      </c>
      <c r="S58" t="s">
        <v>213</v>
      </c>
    </row>
    <row r="59" spans="2:23" x14ac:dyDescent="0.25">
      <c r="B59" t="s">
        <v>89</v>
      </c>
      <c r="C59" t="s">
        <v>90</v>
      </c>
      <c r="D59" t="s">
        <v>200</v>
      </c>
      <c r="E59" t="s">
        <v>201</v>
      </c>
      <c r="F59" t="s">
        <v>202</v>
      </c>
      <c r="H59" t="s">
        <v>92</v>
      </c>
      <c r="I59" t="s">
        <v>93</v>
      </c>
      <c r="M59" t="s">
        <v>203</v>
      </c>
      <c r="N59" t="s">
        <v>204</v>
      </c>
      <c r="O59" s="1"/>
      <c r="Q59" s="1"/>
    </row>
    <row r="60" spans="2:23" x14ac:dyDescent="0.25">
      <c r="B60" t="s">
        <v>94</v>
      </c>
      <c r="C60" t="s">
        <v>95</v>
      </c>
      <c r="D60">
        <v>0</v>
      </c>
      <c r="E60" t="s">
        <v>205</v>
      </c>
      <c r="F60" t="s">
        <v>206</v>
      </c>
      <c r="H60" t="s">
        <v>97</v>
      </c>
      <c r="I60" t="s">
        <v>98</v>
      </c>
      <c r="R60" t="s">
        <v>99</v>
      </c>
      <c r="S60">
        <v>2</v>
      </c>
    </row>
    <row r="61" spans="2:23" x14ac:dyDescent="0.25">
      <c r="B61" t="s">
        <v>4</v>
      </c>
      <c r="C61" t="s">
        <v>1</v>
      </c>
      <c r="D61" t="s">
        <v>196</v>
      </c>
      <c r="E61" t="s">
        <v>3</v>
      </c>
      <c r="F61" t="s">
        <v>0</v>
      </c>
      <c r="G61" t="s">
        <v>1</v>
      </c>
      <c r="H61" t="s">
        <v>2</v>
      </c>
      <c r="I61" t="s">
        <v>3</v>
      </c>
      <c r="J61" t="s">
        <v>0</v>
      </c>
      <c r="K61" t="s">
        <v>0</v>
      </c>
      <c r="L61" t="s">
        <v>3</v>
      </c>
      <c r="M61" t="s">
        <v>0</v>
      </c>
      <c r="N61" t="s">
        <v>2</v>
      </c>
      <c r="O61" t="s">
        <v>1</v>
      </c>
      <c r="P61" t="s">
        <v>3</v>
      </c>
      <c r="Q61" t="s">
        <v>1</v>
      </c>
      <c r="R61" t="s">
        <v>4</v>
      </c>
      <c r="S61" t="s">
        <v>0</v>
      </c>
    </row>
    <row r="62" spans="2:23" x14ac:dyDescent="0.25">
      <c r="C62" t="s">
        <v>5</v>
      </c>
      <c r="D62" t="s">
        <v>6</v>
      </c>
      <c r="E62" t="s">
        <v>7</v>
      </c>
      <c r="H62" t="s">
        <v>8</v>
      </c>
      <c r="I62" t="s">
        <v>9</v>
      </c>
      <c r="J62" t="s">
        <v>10</v>
      </c>
      <c r="L62" t="s">
        <v>7</v>
      </c>
      <c r="O62" t="s">
        <v>11</v>
      </c>
      <c r="P62" t="s">
        <v>12</v>
      </c>
      <c r="Q62" t="s">
        <v>13</v>
      </c>
    </row>
    <row r="63" spans="2:23" x14ac:dyDescent="0.25">
      <c r="B63" t="s">
        <v>14</v>
      </c>
      <c r="C63" t="s">
        <v>15</v>
      </c>
      <c r="D63" t="s">
        <v>16</v>
      </c>
      <c r="E63" t="s">
        <v>17</v>
      </c>
      <c r="F63" t="s">
        <v>129</v>
      </c>
      <c r="G63" t="s">
        <v>130</v>
      </c>
      <c r="H63" t="s">
        <v>18</v>
      </c>
      <c r="I63" t="s">
        <v>19</v>
      </c>
      <c r="J63" t="s">
        <v>20</v>
      </c>
      <c r="K63" t="s">
        <v>21</v>
      </c>
      <c r="L63" t="s">
        <v>22</v>
      </c>
      <c r="M63" t="s">
        <v>138</v>
      </c>
      <c r="N63" t="s">
        <v>139</v>
      </c>
      <c r="O63" t="s">
        <v>23</v>
      </c>
      <c r="P63" t="s">
        <v>24</v>
      </c>
      <c r="Q63" t="s">
        <v>25</v>
      </c>
      <c r="R63" t="s">
        <v>26</v>
      </c>
      <c r="S63" t="s">
        <v>27</v>
      </c>
    </row>
    <row r="64" spans="2:23" x14ac:dyDescent="0.25">
      <c r="B64" t="s">
        <v>28</v>
      </c>
      <c r="C64" t="s">
        <v>29</v>
      </c>
      <c r="D64" t="s">
        <v>28</v>
      </c>
      <c r="E64" t="s">
        <v>30</v>
      </c>
      <c r="F64" t="s">
        <v>34</v>
      </c>
      <c r="G64" t="s">
        <v>36</v>
      </c>
      <c r="H64" t="s">
        <v>31</v>
      </c>
      <c r="I64" t="s">
        <v>32</v>
      </c>
      <c r="J64" t="s">
        <v>33</v>
      </c>
      <c r="K64" t="s">
        <v>34</v>
      </c>
      <c r="L64" t="s">
        <v>35</v>
      </c>
      <c r="M64" t="s">
        <v>34</v>
      </c>
      <c r="N64" t="s">
        <v>36</v>
      </c>
      <c r="O64" t="s">
        <v>31</v>
      </c>
      <c r="P64" t="s">
        <v>32</v>
      </c>
      <c r="Q64" t="s">
        <v>33</v>
      </c>
      <c r="R64" t="s">
        <v>34</v>
      </c>
      <c r="S64" t="s">
        <v>36</v>
      </c>
    </row>
    <row r="65" spans="2:36" x14ac:dyDescent="0.25">
      <c r="B65" t="s">
        <v>4</v>
      </c>
      <c r="C65" t="s">
        <v>1</v>
      </c>
      <c r="D65" t="s">
        <v>196</v>
      </c>
      <c r="E65" t="s">
        <v>3</v>
      </c>
      <c r="F65" t="s">
        <v>0</v>
      </c>
      <c r="G65" t="s">
        <v>1</v>
      </c>
      <c r="H65" t="s">
        <v>2</v>
      </c>
      <c r="I65" t="s">
        <v>3</v>
      </c>
      <c r="J65" t="s">
        <v>0</v>
      </c>
      <c r="K65" t="s">
        <v>0</v>
      </c>
      <c r="L65" t="s">
        <v>3</v>
      </c>
      <c r="M65" t="s">
        <v>0</v>
      </c>
      <c r="N65" t="s">
        <v>2</v>
      </c>
      <c r="O65" t="s">
        <v>1</v>
      </c>
      <c r="P65" t="s">
        <v>3</v>
      </c>
      <c r="Q65" t="s">
        <v>1</v>
      </c>
      <c r="R65" t="s">
        <v>4</v>
      </c>
      <c r="S65" t="s">
        <v>0</v>
      </c>
    </row>
    <row r="66" spans="2:36" x14ac:dyDescent="0.25">
      <c r="B66">
        <v>47</v>
      </c>
      <c r="C66" t="s">
        <v>100</v>
      </c>
      <c r="D66">
        <v>1</v>
      </c>
      <c r="E66">
        <v>17.863</v>
      </c>
      <c r="F66">
        <v>0.64</v>
      </c>
      <c r="G66">
        <v>-0.17899999999999999</v>
      </c>
      <c r="H66">
        <v>0.94499999999999995</v>
      </c>
      <c r="I66">
        <v>0</v>
      </c>
      <c r="J66">
        <v>0</v>
      </c>
      <c r="K66">
        <v>-4.577</v>
      </c>
      <c r="L66">
        <v>-3.68</v>
      </c>
      <c r="M66">
        <v>1.157</v>
      </c>
      <c r="N66">
        <v>-0.41299999999999998</v>
      </c>
      <c r="O66">
        <v>0.95699999999999996</v>
      </c>
      <c r="P66">
        <v>0</v>
      </c>
      <c r="Q66">
        <v>0</v>
      </c>
      <c r="R66">
        <v>0</v>
      </c>
      <c r="S66">
        <v>0</v>
      </c>
    </row>
    <row r="67" spans="2:36" x14ac:dyDescent="0.25">
      <c r="B67">
        <v>48</v>
      </c>
      <c r="C67" t="s">
        <v>101</v>
      </c>
      <c r="D67">
        <v>1</v>
      </c>
      <c r="E67">
        <v>18.113</v>
      </c>
      <c r="F67">
        <v>0.83</v>
      </c>
      <c r="G67">
        <v>-0.58199999999999996</v>
      </c>
      <c r="H67">
        <v>1.0009999999999999</v>
      </c>
      <c r="I67">
        <v>0</v>
      </c>
      <c r="J67">
        <v>0</v>
      </c>
      <c r="K67">
        <v>-5.4969999999999999</v>
      </c>
      <c r="L67">
        <v>-3.68</v>
      </c>
      <c r="M67">
        <v>1.427</v>
      </c>
      <c r="N67">
        <v>-0.66600000000000004</v>
      </c>
      <c r="O67">
        <v>0.98799999999999999</v>
      </c>
      <c r="P67">
        <v>0</v>
      </c>
      <c r="Q67">
        <v>0</v>
      </c>
      <c r="R67">
        <v>0</v>
      </c>
      <c r="S67">
        <v>0</v>
      </c>
    </row>
    <row r="68" spans="2:36" x14ac:dyDescent="0.25">
      <c r="B68">
        <v>49</v>
      </c>
      <c r="C68" t="s">
        <v>102</v>
      </c>
      <c r="D68">
        <v>1</v>
      </c>
      <c r="E68">
        <v>18.363</v>
      </c>
      <c r="F68">
        <v>1.222</v>
      </c>
      <c r="G68">
        <v>-0.98599999999999999</v>
      </c>
      <c r="H68">
        <v>1.04</v>
      </c>
      <c r="I68">
        <v>0</v>
      </c>
      <c r="J68">
        <v>0</v>
      </c>
      <c r="K68">
        <v>-6.4169999999999998</v>
      </c>
      <c r="L68">
        <v>-3.68</v>
      </c>
      <c r="M68">
        <v>1.8240000000000001</v>
      </c>
      <c r="N68">
        <v>-0.91900000000000004</v>
      </c>
      <c r="O68">
        <v>1.0129999999999999</v>
      </c>
      <c r="P68">
        <v>0</v>
      </c>
      <c r="Q68">
        <v>0</v>
      </c>
      <c r="R68">
        <v>0</v>
      </c>
      <c r="S68">
        <v>0</v>
      </c>
      <c r="AJ68" s="1"/>
    </row>
    <row r="69" spans="2:36" x14ac:dyDescent="0.25">
      <c r="B69" t="s">
        <v>103</v>
      </c>
      <c r="C69" t="s">
        <v>38</v>
      </c>
      <c r="D69">
        <v>1</v>
      </c>
      <c r="E69">
        <v>18.363</v>
      </c>
      <c r="F69">
        <v>1.222</v>
      </c>
      <c r="G69">
        <v>-0.98599999999999999</v>
      </c>
      <c r="H69">
        <v>1.04</v>
      </c>
      <c r="I69">
        <v>0</v>
      </c>
      <c r="J69">
        <v>0</v>
      </c>
      <c r="K69">
        <v>-6.4169999999999998</v>
      </c>
      <c r="L69">
        <v>-3.68</v>
      </c>
      <c r="M69">
        <v>1.8240000000000001</v>
      </c>
      <c r="N69">
        <v>-0.91900000000000004</v>
      </c>
      <c r="O69">
        <v>1.0129999999999999</v>
      </c>
      <c r="P69">
        <v>0</v>
      </c>
      <c r="Q69">
        <v>0</v>
      </c>
      <c r="R69">
        <v>0</v>
      </c>
      <c r="S69">
        <v>0</v>
      </c>
    </row>
    <row r="70" spans="2:36" x14ac:dyDescent="0.25">
      <c r="B70" t="s">
        <v>4</v>
      </c>
      <c r="C70" t="s">
        <v>1</v>
      </c>
      <c r="D70" t="s">
        <v>196</v>
      </c>
      <c r="E70" t="s">
        <v>3</v>
      </c>
      <c r="F70" t="s">
        <v>0</v>
      </c>
      <c r="G70" t="s">
        <v>1</v>
      </c>
      <c r="H70" t="s">
        <v>2</v>
      </c>
      <c r="I70" t="s">
        <v>3</v>
      </c>
      <c r="J70" t="s">
        <v>0</v>
      </c>
      <c r="K70" t="s">
        <v>0</v>
      </c>
      <c r="L70" t="s">
        <v>3</v>
      </c>
      <c r="M70" t="s">
        <v>0</v>
      </c>
      <c r="N70" t="s">
        <v>2</v>
      </c>
      <c r="O70" t="s">
        <v>1</v>
      </c>
      <c r="P70" t="s">
        <v>3</v>
      </c>
      <c r="Q70" t="s">
        <v>1</v>
      </c>
      <c r="R70" t="s">
        <v>4</v>
      </c>
      <c r="S70" t="s">
        <v>0</v>
      </c>
    </row>
    <row r="71" spans="2:36" x14ac:dyDescent="0.25">
      <c r="B71" t="s">
        <v>104</v>
      </c>
      <c r="C71" t="s">
        <v>105</v>
      </c>
      <c r="D71" t="s">
        <v>106</v>
      </c>
      <c r="E71">
        <v>18.363099999999999</v>
      </c>
      <c r="F71">
        <v>0</v>
      </c>
      <c r="G71" t="s">
        <v>207</v>
      </c>
      <c r="H71" t="s">
        <v>107</v>
      </c>
      <c r="I71" t="s">
        <v>106</v>
      </c>
      <c r="J71">
        <v>1</v>
      </c>
      <c r="K71">
        <v>4.0460000000000003E-2</v>
      </c>
      <c r="L71">
        <v>5</v>
      </c>
      <c r="M71" t="s">
        <v>23</v>
      </c>
      <c r="O71" t="s">
        <v>106</v>
      </c>
      <c r="P71">
        <v>1.01</v>
      </c>
      <c r="Q71">
        <v>3138</v>
      </c>
    </row>
    <row r="72" spans="2:36" x14ac:dyDescent="0.25">
      <c r="B72" t="s">
        <v>108</v>
      </c>
      <c r="C72" t="s">
        <v>109</v>
      </c>
      <c r="D72" t="s">
        <v>106</v>
      </c>
      <c r="E72">
        <v>0</v>
      </c>
      <c r="F72" t="s">
        <v>208</v>
      </c>
      <c r="G72" t="s">
        <v>209</v>
      </c>
      <c r="H72" t="s">
        <v>110</v>
      </c>
      <c r="I72" t="s">
        <v>106</v>
      </c>
      <c r="J72">
        <v>-6</v>
      </c>
      <c r="K72">
        <v>0.69810000000000005</v>
      </c>
      <c r="L72">
        <v>3</v>
      </c>
      <c r="M72" t="s">
        <v>111</v>
      </c>
      <c r="O72" t="s">
        <v>106</v>
      </c>
      <c r="P72">
        <v>-24.12</v>
      </c>
      <c r="Q72">
        <v>9822</v>
      </c>
    </row>
    <row r="73" spans="2:36" x14ac:dyDescent="0.25">
      <c r="G73" t="s">
        <v>112</v>
      </c>
      <c r="H73" t="s">
        <v>113</v>
      </c>
      <c r="I73" t="s">
        <v>106</v>
      </c>
      <c r="J73">
        <v>33</v>
      </c>
      <c r="K73">
        <v>0.12339</v>
      </c>
      <c r="L73">
        <v>3</v>
      </c>
      <c r="M73" t="s">
        <v>179</v>
      </c>
      <c r="N73" t="s">
        <v>210</v>
      </c>
      <c r="O73" t="s">
        <v>106</v>
      </c>
      <c r="P73">
        <v>32.5</v>
      </c>
      <c r="Q73">
        <v>7662</v>
      </c>
    </row>
    <row r="74" spans="2:36" x14ac:dyDescent="0.25">
      <c r="G74" t="s">
        <v>21</v>
      </c>
      <c r="H74" t="s">
        <v>114</v>
      </c>
      <c r="I74" t="s">
        <v>106</v>
      </c>
      <c r="J74">
        <v>12</v>
      </c>
      <c r="K74">
        <v>0.34921999999999997</v>
      </c>
      <c r="L74">
        <v>6</v>
      </c>
      <c r="M74" t="s">
        <v>211</v>
      </c>
      <c r="N74" t="s">
        <v>184</v>
      </c>
      <c r="O74" t="s">
        <v>106</v>
      </c>
      <c r="P74">
        <v>0</v>
      </c>
      <c r="Q74">
        <v>0</v>
      </c>
    </row>
    <row r="75" spans="2:36" x14ac:dyDescent="0.25">
      <c r="G75" t="s">
        <v>21</v>
      </c>
      <c r="H75" t="s">
        <v>115</v>
      </c>
      <c r="I75" t="s">
        <v>106</v>
      </c>
      <c r="J75">
        <v>5</v>
      </c>
      <c r="K75">
        <v>0.85592999999999997</v>
      </c>
      <c r="L75">
        <v>2</v>
      </c>
      <c r="M75" t="s">
        <v>212</v>
      </c>
      <c r="N75" t="s">
        <v>188</v>
      </c>
      <c r="O75" t="s">
        <v>106</v>
      </c>
      <c r="P75">
        <v>0</v>
      </c>
      <c r="Q75">
        <v>0</v>
      </c>
    </row>
    <row r="76" spans="2:36" x14ac:dyDescent="0.25">
      <c r="B76" t="s">
        <v>4</v>
      </c>
      <c r="C76" t="s">
        <v>1</v>
      </c>
      <c r="D76" t="s">
        <v>196</v>
      </c>
      <c r="E76" t="s">
        <v>3</v>
      </c>
      <c r="F76" t="s">
        <v>0</v>
      </c>
      <c r="G76" t="s">
        <v>1</v>
      </c>
      <c r="H76" t="s">
        <v>2</v>
      </c>
      <c r="I76" t="s">
        <v>3</v>
      </c>
      <c r="J76" t="s">
        <v>0</v>
      </c>
      <c r="K76" t="s">
        <v>0</v>
      </c>
      <c r="L76" t="s">
        <v>3</v>
      </c>
      <c r="M76" t="s">
        <v>0</v>
      </c>
      <c r="N76" t="s">
        <v>2</v>
      </c>
      <c r="O76" t="s">
        <v>1</v>
      </c>
      <c r="P76" t="s">
        <v>3</v>
      </c>
      <c r="Q76" t="s">
        <v>1</v>
      </c>
      <c r="R76" t="s">
        <v>4</v>
      </c>
      <c r="S76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Tandem_ASIS_0m</vt:lpstr>
      <vt:lpstr>Tandem_ASIS-1m</vt:lpstr>
      <vt:lpstr>Tandem_ASIS_1m</vt:lpstr>
      <vt:lpstr>Tandem_ASIS_0m!Tandem_ASIS_0m_1</vt:lpstr>
      <vt:lpstr>Tandem_ASIS_1m!Tandem_ASIS_1m</vt:lpstr>
      <vt:lpstr>'Tandem_ASIS-1m'!Tandem_ASIS_1m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Zouros</dc:creator>
  <cp:lastModifiedBy>Theo Zouros</cp:lastModifiedBy>
  <dcterms:created xsi:type="dcterms:W3CDTF">2012-01-07T08:02:02Z</dcterms:created>
  <dcterms:modified xsi:type="dcterms:W3CDTF">2012-01-11T09:11:32Z</dcterms:modified>
</cp:coreProperties>
</file>